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95" documentId="120_S{2AC9BD13-BADA-5192-A53E-5A8FF88502F6}" xr6:coauthVersionLast="47" xr6:coauthVersionMax="47" xr10:uidLastSave="{72E8AFE7-8A59-48A0-9C0F-C105E3EF603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<sst xmlns="http://schemas.openxmlformats.org/spreadsheetml/2006/main" count="181532" uniqueCount="39143">
  <si>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</si>
  <si>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</si>
  <si>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</si>
  <si>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</si>
  <si>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</si>
  <si>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</si>
  <si>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</si>
  <si>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</si>
  <si>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</si>
  <si>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</si>
  <si>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</si>
  <si>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</si>
  <si>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</si>
  <si>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</si>
  <si>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</si>
  <si>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</si>
  <si>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</si>
  <si>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</si>
  <si>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</si>
  <si>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</si>
  <si>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</si>
  <si>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</si>
  <si>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</si>
  <si>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</si>
  <si>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</si>
  <si>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</si>
  <si>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</si>
  <si>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</si>
  <si>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</si>
  <si>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</si>
  <si>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</si>
  <si>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</si>
  <si>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</si>
  <si>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</si>
  <si>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</si>
  <si>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</si>
  <si>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</si>
  <si>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</si>
  <si>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</si>
  <si>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</si>
  <si>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</si>
  <si>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</si>
  <si>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</si>
  <si>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</si>
  <si>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</si>
  <si>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</si>
  <si>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</si>
  <si>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</si>
  <si>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</si>
  <si>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</si>
  <si>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</si>
  <si>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</si>
  <si>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</si>
  <si>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</si>
  <si>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</si>
  <si>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</si>
  <si>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</si>
  <si>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</si>
  <si>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</si>
  <si>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</si>
  <si>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</si>
  <si>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</si>
  <si>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</si>
  <si>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</si>
  <si>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</si>
  <si>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</si>
  <si>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</si>
  <si>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</si>
  <si>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</si>
  <si>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</si>
  <si>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</si>
  <si>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</si>
  <si>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</si>
  <si>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</si>
  <si>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</si>
  <si>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</si>
  <si>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</si>
  <si>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</si>
  <si>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</si>
  <si>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</si>
  <si>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</si>
  <si>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</si>
  <si>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</si>
  <si>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</si>
  <si>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</si>
  <si>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</si>
  <si>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</si>
  <si>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</si>
  <si>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</si>
  <si>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</si>
  <si>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</si>
  <si>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</si>
  <si>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</si>
  <si>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</si>
  <si>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</si>
  <si>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</si>
  <si>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</si>
  <si>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</si>
  <si>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</si>
  <si>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</si>
  <si>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</si>
  <si>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</si>
  <si>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</si>
  <si>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</si>
  <si>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</si>
  <si>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</si>
  <si>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</si>
  <si>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</si>
  <si>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</si>
  <si>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</si>
  <si>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</si>
  <si>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</si>
  <si>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</si>
  <si>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</si>
  <si>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</si>
  <si>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</si>
  <si>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</si>
  <si>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</si>
  <si>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</si>
  <si>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</si>
  <si>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</si>
  <si>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</si>
  <si>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</si>
  <si>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</si>
  <si>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</si>
  <si>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</si>
  <si>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</si>
  <si>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</si>
  <si>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</si>
  <si>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</si>
  <si>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</si>
  <si>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</si>
  <si>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</si>
  <si>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</si>
  <si>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</si>
  <si>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</si>
  <si>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</si>
  <si>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</si>
  <si>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</si>
  <si>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</si>
  <si>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</si>
  <si>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</si>
  <si>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</si>
  <si>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</si>
  <si>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</si>
  <si>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</si>
  <si>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</si>
  <si>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</si>
  <si>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</si>
  <si>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</si>
  <si>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</si>
  <si>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</si>
  <si>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</si>
  <si>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</si>
  <si>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</si>
  <si>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</si>
  <si>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</si>
  <si>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</si>
  <si>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</si>
  <si>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</si>
  <si>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</si>
  <si>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</si>
  <si>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</si>
  <si>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</si>
  <si>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</si>
  <si>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</si>
  <si>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</si>
  <si>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</si>
  <si>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</si>
  <si>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</si>
  <si>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</si>
  <si>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</si>
  <si>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</si>
  <si>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</si>
  <si>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</si>
  <si>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</si>
  <si>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</si>
  <si>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</si>
  <si>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</si>
  <si>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</si>
  <si>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</si>
  <si>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</si>
  <si>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</si>
  <si>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</si>
  <si>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</si>
  <si>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</si>
  <si>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</si>
  <si>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</si>
  <si>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</si>
  <si>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</si>
  <si>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</si>
  <si>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</si>
  <si>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</si>
  <si>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</si>
  <si>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</si>
  <si>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</si>
  <si>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</si>
  <si>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</si>
  <si>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</si>
  <si>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</si>
  <si>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</si>
  <si>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</si>
  <si>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</si>
  <si>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</si>
  <si>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</si>
  <si>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</si>
  <si>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</si>
  <si>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</si>
  <si>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</si>
  <si>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</si>
  <si>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</si>
  <si>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</si>
  <si>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</si>
  <si>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</si>
  <si>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</si>
  <si>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</si>
  <si>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</si>
  <si>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</si>
  <si>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</si>
  <si>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</si>
  <si>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</si>
  <si>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</si>
  <si>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</si>
  <si>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</si>
  <si>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</si>
  <si>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</si>
  <si>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</si>
  <si>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</si>
  <si>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</si>
  <si>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</si>
  <si>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</si>
  <si>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</si>
  <si>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</si>
  <si>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</si>
  <si>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</si>
  <si>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</si>
  <si>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</si>
  <si>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</si>
  <si>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</si>
  <si>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</si>
  <si>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</si>
  <si>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</si>
  <si>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</si>
  <si>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</si>
  <si>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</si>
  <si>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</si>
  <si>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</si>
  <si>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</si>
  <si>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</si>
  <si>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</si>
  <si>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</si>
  <si>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</si>
  <si>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</si>
  <si>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</si>
  <si>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</si>
  <si>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</si>
  <si>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</si>
  <si>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</si>
  <si>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</si>
  <si>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</si>
  <si>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</si>
  <si>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</si>
  <si>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</si>
  <si>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</si>
  <si>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</si>
  <si>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</si>
  <si>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</si>
  <si>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</si>
  <si>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</si>
  <si>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</si>
  <si>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</si>
  <si>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</si>
  <si>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</si>
  <si>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</si>
  <si>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</si>
  <si>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</si>
  <si>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</si>
  <si>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</si>
  <si>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</si>
  <si>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</si>
  <si>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</si>
  <si>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</si>
  <si>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</si>
  <si>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</si>
  <si>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</si>
  <si>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</si>
  <si>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</si>
  <si>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</si>
  <si>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</si>
  <si>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</si>
  <si>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</si>
  <si>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</si>
  <si>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</si>
  <si>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</si>
  <si>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</si>
  <si>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</si>
  <si>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</si>
  <si>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</si>
  <si>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</si>
  <si>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</si>
  <si>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</si>
  <si>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</si>
  <si>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</si>
  <si>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</si>
  <si>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</si>
  <si>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</si>
  <si>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</si>
  <si>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</si>
  <si>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</si>
  <si>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</si>
  <si>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</si>
  <si>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</si>
  <si>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</si>
  <si>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</si>
  <si>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</si>
  <si>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</si>
  <si>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</si>
  <si>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</si>
  <si>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</si>
  <si>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</si>
  <si>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</si>
  <si>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</si>
  <si>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</si>
  <si>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</si>
  <si>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</si>
  <si>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</si>
  <si>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</si>
  <si>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</si>
  <si>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</si>
  <si>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</si>
  <si>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</si>
  <si>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</si>
  <si>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</si>
  <si>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</si>
  <si>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</si>
  <si>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</si>
  <si>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</si>
  <si>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</si>
  <si>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</si>
  <si>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</si>
  <si>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</si>
  <si>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</si>
  <si>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</si>
  <si>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</si>
  <si>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</si>
  <si>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</si>
  <si>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</si>
  <si>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</si>
  <si>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</si>
  <si>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</si>
  <si>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</si>
  <si>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</si>
  <si>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</si>
  <si>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</si>
  <si>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</si>
  <si>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</si>
  <si>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</si>
  <si>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</si>
  <si>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</si>
  <si>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</si>
  <si>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</si>
  <si>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</si>
  <si>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</si>
  <si>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</si>
  <si>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</si>
  <si>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</si>
  <si>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</si>
  <si>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</si>
  <si>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</si>
  <si>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</si>
  <si>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</si>
  <si>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</si>
  <si>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</si>
  <si>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</si>
  <si>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</si>
  <si>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</si>
  <si>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</si>
  <si>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</si>
  <si>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</si>
  <si>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</si>
  <si>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</si>
  <si>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</si>
  <si>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</si>
  <si>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</si>
  <si>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</si>
  <si>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</si>
  <si>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</si>
  <si>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</si>
  <si>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</si>
  <si>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</si>
  <si>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</si>
  <si>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</si>
  <si>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</si>
  <si>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</si>
  <si>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</si>
  <si>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</si>
  <si>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</si>
  <si>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</si>
  <si>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</si>
  <si>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</si>
  <si>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</si>
  <si>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</si>
  <si>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</si>
  <si>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</si>
  <si>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</si>
  <si>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</si>
  <si>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</si>
  <si>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</si>
  <si>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</si>
  <si>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</si>
  <si>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</si>
  <si>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</si>
  <si>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</si>
  <si>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</si>
  <si>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</si>
  <si>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</si>
  <si>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</si>
  <si>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</si>
  <si>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</si>
  <si>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</si>
  <si>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</si>
  <si>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</si>
  <si>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</si>
  <si>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</si>
  <si>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</si>
  <si>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</si>
  <si>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</si>
  <si>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</si>
  <si>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</si>
  <si>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</si>
  <si>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</si>
  <si>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</si>
  <si>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</si>
  <si>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</si>
  <si>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</si>
  <si>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</si>
  <si>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</si>
  <si>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</si>
  <si>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</si>
  <si>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</si>
  <si>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</si>
  <si>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</si>
  <si>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</si>
  <si>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</si>
  <si>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</si>
  <si>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</si>
  <si>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</si>
  <si>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</si>
  <si>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</si>
  <si>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</si>
  <si>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</si>
  <si>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</si>
  <si>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</si>
  <si>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</si>
  <si>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</si>
  <si>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</si>
  <si>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</si>
  <si>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</si>
  <si>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</si>
  <si>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</si>
  <si>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</si>
  <si>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</si>
  <si>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</si>
  <si>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</si>
  <si>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</si>
  <si>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</si>
  <si>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</si>
  <si>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</si>
  <si>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</si>
  <si>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</si>
  <si>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</si>
  <si>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</si>
  <si>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</si>
  <si>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</si>
  <si>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</si>
  <si>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</si>
  <si>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</si>
  <si>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</si>
  <si>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</si>
  <si>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</si>
  <si>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</si>
  <si>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</si>
  <si>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</si>
  <si>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</si>
  <si>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</si>
  <si>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</si>
  <si>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</si>
  <si>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</si>
  <si>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</si>
  <si>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</si>
  <si>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</si>
  <si>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</si>
  <si>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</si>
  <si>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</si>
  <si>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</si>
  <si>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</si>
  <si>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</si>
  <si>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</si>
  <si>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</si>
  <si>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</si>
  <si>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</si>
  <si>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</si>
  <si>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</si>
  <si>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</si>
  <si>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</si>
  <si>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</si>
  <si>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</si>
  <si>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</si>
  <si>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</si>
  <si>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</si>
  <si>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</si>
  <si>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</si>
  <si>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</si>
  <si>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</si>
  <si>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</si>
  <si>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</si>
  <si>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</si>
  <si>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</si>
  <si>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</si>
  <si>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</si>
  <si>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</si>
  <si>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</si>
  <si>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</si>
  <si>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</si>
  <si>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</si>
  <si>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</si>
  <si>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</si>
  <si>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</si>
  <si>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</si>
  <si>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</si>
  <si>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</si>
  <si>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</si>
  <si>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</si>
  <si>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</si>
  <si>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</si>
  <si>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</si>
  <si>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</si>
  <si>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</si>
  <si>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</si>
  <si>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</si>
  <si>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</si>
  <si>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</si>
  <si>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</si>
  <si>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</si>
  <si>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</si>
  <si>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</si>
  <si>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</si>
  <si>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</si>
  <si>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</si>
  <si>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</si>
  <si>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</si>
  <si>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</si>
  <si>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</si>
  <si>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</si>
  <si>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</si>
  <si>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</si>
  <si>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</si>
  <si>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</si>
  <si>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</si>
  <si>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</si>
  <si>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</si>
  <si>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</si>
  <si>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</si>
  <si>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</si>
  <si>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</si>
  <si>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</si>
  <si>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</si>
  <si>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</si>
  <si>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</si>
  <si>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</si>
  <si>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</si>
  <si>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</si>
  <si>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</si>
  <si>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</si>
  <si>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</si>
  <si>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</si>
  <si>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</si>
  <si>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</si>
  <si>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</si>
  <si>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</si>
  <si>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</si>
  <si>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</si>
  <si>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</si>
  <si>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</si>
  <si>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</si>
  <si>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</si>
  <si>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</si>
  <si>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</si>
  <si>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</si>
  <si>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</si>
  <si>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</si>
  <si>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</si>
  <si>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</si>
  <si>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</si>
  <si>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</si>
  <si>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</si>
  <si>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</si>
  <si>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</si>
  <si>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</si>
  <si>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</si>
  <si>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</si>
  <si>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</si>
  <si>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</si>
  <si>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</si>
  <si>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</si>
  <si>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</si>
  <si>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</si>
  <si>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</si>
  <si>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</si>
  <si>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</si>
  <si>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</si>
  <si>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</si>
  <si>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</si>
  <si>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</si>
  <si>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</si>
  <si>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</si>
  <si>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</si>
  <si>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</si>
  <si>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</si>
  <si>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</si>
  <si>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</si>
  <si>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</si>
  <si>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</si>
  <si>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</si>
  <si>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</si>
  <si>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</si>
  <si>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</si>
  <si>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</si>
  <si>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</si>
  <si>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</si>
  <si>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</si>
  <si>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</si>
  <si>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</si>
  <si>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</si>
  <si>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</si>
  <si>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</si>
  <si>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</si>
  <si>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</si>
  <si>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</si>
  <si>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</si>
  <si>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</si>
  <si>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</si>
  <si>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</si>
  <si>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</si>
  <si>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</si>
  <si>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</si>
  <si>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</si>
  <si>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</si>
  <si>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</si>
  <si>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</si>
  <si>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</si>
  <si>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</si>
  <si>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</si>
  <si>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</si>
  <si>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</si>
  <si>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</si>
  <si>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</si>
  <si>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</si>
  <si>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</si>
  <si>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</si>
  <si>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</si>
  <si>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</si>
  <si>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</si>
  <si>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</si>
  <si>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</si>
  <si>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</si>
  <si>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</si>
  <si>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</si>
  <si>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</si>
  <si>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</si>
  <si>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</si>
  <si>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</si>
  <si>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</si>
  <si>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</si>
  <si>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</si>
  <si>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</si>
  <si>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</si>
  <si>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</si>
  <si>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</si>
  <si>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</si>
  <si>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</si>
  <si>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</si>
  <si>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</si>
  <si>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</si>
  <si>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</si>
  <si>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</si>
  <si>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</si>
  <si>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</si>
  <si>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</si>
  <si>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</si>
  <si>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</si>
  <si>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</si>
  <si>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</si>
  <si>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</si>
  <si>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</si>
  <si>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</si>
  <si>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</si>
  <si>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</si>
  <si>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</si>
  <si>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</si>
  <si>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</si>
  <si>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</si>
  <si>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</si>
  <si>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</si>
  <si>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</si>
  <si>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</si>
  <si>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</si>
  <si>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</si>
  <si>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</si>
  <si>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</si>
  <si>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</si>
  <si>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</si>
  <si>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</si>
  <si>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</si>
  <si>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</si>
  <si>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</si>
  <si>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</si>
  <si>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</si>
  <si>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</si>
  <si>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</si>
  <si>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</si>
  <si>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</si>
  <si>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</si>
  <si>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</si>
  <si>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</si>
  <si>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</si>
  <si>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</si>
  <si>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</si>
  <si>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</si>
  <si>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</si>
  <si>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</si>
  <si>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</si>
  <si>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</si>
  <si>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</si>
  <si>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</si>
  <si>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</si>
  <si>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</si>
  <si>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</si>
  <si>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</si>
  <si>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</si>
  <si>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</si>
  <si>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</si>
  <si>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</si>
  <si>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</si>
  <si>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</si>
  <si>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</si>
  <si>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</si>
  <si>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</si>
  <si>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</si>
  <si>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</si>
  <si>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</si>
  <si>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</si>
  <si>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</si>
  <si>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</si>
  <si>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</si>
  <si>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</si>
  <si>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</si>
  <si>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</si>
  <si>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</si>
  <si>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</si>
  <si>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</si>
  <si>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</si>
  <si>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</si>
  <si>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</si>
  <si>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</si>
  <si>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</si>
  <si>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</si>
  <si>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</si>
  <si>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</si>
  <si>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</si>
  <si>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</si>
  <si>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</si>
  <si>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</si>
  <si>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</si>
  <si>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</si>
  <si>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</si>
  <si>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</si>
  <si>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</si>
  <si>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</si>
  <si>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</si>
  <si>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</si>
  <si>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</si>
  <si>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</si>
  <si>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</si>
  <si>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</si>
  <si>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</si>
  <si>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</si>
  <si>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</si>
  <si>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</si>
  <si>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</si>
  <si>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</si>
  <si>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</si>
  <si>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</si>
  <si>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</si>
  <si>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</si>
  <si>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</si>
  <si>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</si>
  <si>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</si>
  <si>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</si>
  <si>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</si>
  <si>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</si>
  <si>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</si>
  <si>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</si>
  <si>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</si>
  <si>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</si>
  <si>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</si>
  <si>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</si>
  <si>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</si>
  <si>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</si>
  <si>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</si>
  <si>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</si>
  <si>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</si>
  <si>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</si>
  <si>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</si>
  <si>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</si>
  <si>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</si>
  <si>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</si>
  <si>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</si>
  <si>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</si>
  <si>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</si>
  <si>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</si>
  <si>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</si>
  <si>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</si>
  <si>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</si>
  <si>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</si>
  <si>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</si>
  <si>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</si>
  <si>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</si>
  <si>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</si>
  <si>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</si>
  <si>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</si>
  <si>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</si>
  <si>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</si>
  <si>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</si>
  <si>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</si>
  <si>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</si>
  <si>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</si>
  <si>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</si>
  <si>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</si>
  <si>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</si>
  <si>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</si>
  <si>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</si>
  <si>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</si>
  <si>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</si>
  <si>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</si>
  <si>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</si>
  <si>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</si>
  <si>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</si>
  <si>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</si>
  <si>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</si>
  <si>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</si>
  <si>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</si>
  <si>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</si>
  <si>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</si>
  <si>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</si>
  <si>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</si>
  <si>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</si>
  <si>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</si>
  <si>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</si>
  <si>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</si>
  <si>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</si>
  <si>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</si>
  <si>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</si>
  <si>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</si>
  <si>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</si>
  <si>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</si>
  <si>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</si>
  <si>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</si>
  <si>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</si>
  <si>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</si>
  <si>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</si>
  <si>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</si>
  <si>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</si>
  <si>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</si>
  <si>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</si>
  <si>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</si>
  <si>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</si>
  <si>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</si>
  <si>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</si>
  <si>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</si>
  <si>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</si>
  <si>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</si>
  <si>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</si>
  <si>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</si>
  <si>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</si>
  <si>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</si>
  <si>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</si>
  <si>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</si>
  <si>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</si>
  <si>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</si>
  <si>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</si>
  <si>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</si>
  <si>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</si>
  <si>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</si>
  <si>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</si>
  <si>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</si>
  <si>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</si>
  <si>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</si>
  <si>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</si>
  <si>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</si>
  <si>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</si>
  <si>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</si>
  <si>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</si>
  <si>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</si>
  <si>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</si>
  <si>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</si>
  <si>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</si>
  <si>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</si>
  <si>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</si>
  <si>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</si>
  <si>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</si>
  <si>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</si>
  <si>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</si>
  <si>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</si>
  <si>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</si>
  <si>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</si>
  <si>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</si>
  <si>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</si>
  <si>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</si>
  <si>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</si>
  <si>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</si>
  <si>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</si>
  <si>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</si>
  <si>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</si>
  <si>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</si>
  <si>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</si>
  <si>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</si>
  <si>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</si>
  <si>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</si>
  <si>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</si>
  <si>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</si>
  <si>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</si>
  <si>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</si>
  <si>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</si>
  <si>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</si>
  <si>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</si>
  <si>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</si>
  <si>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</si>
  <si>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</si>
  <si>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</si>
  <si>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</si>
  <si>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</si>
  <si>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</si>
  <si>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</si>
  <si>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</si>
  <si>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</si>
  <si>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</si>
  <si>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</si>
  <si>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</si>
  <si>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</si>
  <si>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</si>
  <si>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</si>
  <si>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</si>
  <si>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</si>
  <si>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</si>
  <si>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</si>
  <si>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</si>
  <si>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</si>
  <si>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</si>
  <si>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</si>
  <si>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</si>
  <si>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</si>
  <si>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</si>
  <si>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</si>
  <si>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</si>
  <si>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</si>
  <si>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</si>
  <si>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</si>
  <si>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</si>
  <si>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</si>
  <si>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</si>
  <si>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</si>
  <si>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</si>
  <si>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</si>
  <si>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</si>
  <si>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</si>
  <si>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</si>
  <si>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</si>
  <si>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</si>
  <si>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</si>
  <si>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</si>
  <si>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</si>
  <si>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</si>
  <si>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</si>
  <si>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</si>
  <si>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</si>
  <si>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</si>
  <si>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</si>
  <si>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</si>
  <si>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</si>
  <si>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</si>
  <si>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</si>
  <si>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</si>
  <si>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</si>
  <si>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</si>
  <si>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</si>
  <si>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</si>
  <si>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</si>
  <si>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</si>
  <si>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</si>
  <si>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</si>
  <si>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</si>
  <si>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</si>
  <si>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</si>
  <si>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</si>
  <si>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</si>
  <si>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</si>
  <si>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</si>
  <si>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</si>
  <si>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</si>
  <si>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</si>
  <si>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</si>
  <si>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</si>
  <si>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</si>
  <si>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</si>
  <si>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</si>
  <si>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</si>
  <si>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</si>
  <si>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</si>
  <si>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</si>
  <si>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</si>
  <si>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</si>
  <si>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</si>
  <si>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</si>
  <si>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</si>
  <si>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</si>
  <si>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</si>
  <si>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</si>
  <si>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</si>
  <si>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</si>
  <si>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</si>
  <si>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</si>
  <si>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</si>
  <si>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</si>
  <si>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</si>
  <si>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</si>
  <si>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</si>
  <si>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</si>
  <si>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</si>
  <si>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</si>
  <si>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</si>
  <si>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</si>
  <si>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</si>
  <si>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</si>
  <si>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</si>
  <si>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</si>
  <si>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</si>
  <si>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</si>
  <si>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</si>
  <si>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</si>
  <si>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</si>
  <si>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</si>
  <si>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</si>
  <si>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</si>
  <si>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</si>
  <si>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</si>
  <si>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</si>
  <si>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</si>
  <si>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</si>
  <si>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</si>
  <si>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</si>
  <si>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</si>
  <si>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</si>
  <si>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</si>
  <si>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</si>
  <si>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</si>
  <si>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</si>
  <si>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</si>
  <si>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</si>
  <si>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</si>
  <si>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</si>
  <si>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</si>
  <si>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</si>
  <si>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</si>
  <si>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</si>
  <si>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</si>
  <si>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</si>
  <si>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</si>
  <si>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</si>
  <si>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</si>
  <si>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</si>
  <si>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</si>
  <si>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</si>
  <si>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</si>
  <si>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</si>
  <si>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</si>
  <si>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</si>
  <si>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</si>
  <si>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</si>
  <si>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</si>
  <si>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</si>
  <si>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</si>
  <si>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</si>
  <si>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</si>
  <si>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</si>
  <si>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</si>
  <si>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</si>
  <si>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</si>
  <si>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</si>
  <si>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</si>
  <si>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</si>
  <si>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</si>
  <si>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</si>
  <si>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</si>
  <si>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</si>
  <si>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</si>
  <si>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</si>
  <si>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</si>
  <si>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</si>
  <si>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</si>
  <si>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</si>
  <si>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</si>
  <si>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</si>
  <si>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</si>
  <si>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</si>
  <si>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</si>
  <si>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</si>
  <si>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</si>
  <si>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</si>
  <si>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</si>
  <si>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</si>
  <si>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</si>
  <si>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</si>
  <si>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</si>
  <si>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</si>
  <si>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</si>
  <si>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</si>
  <si>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</si>
  <si>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</si>
  <si>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</si>
  <si>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</si>
  <si>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</si>
  <si>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</si>
  <si>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</si>
  <si>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</si>
  <si>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</si>
  <si>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</si>
  <si>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</si>
  <si>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</si>
  <si>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</si>
  <si>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</si>
  <si>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</si>
  <si>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</si>
  <si>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</si>
  <si>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</si>
  <si>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</si>
  <si>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</si>
  <si>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</si>
  <si>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</si>
  <si>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</si>
  <si>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</si>
  <si>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</si>
  <si>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</si>
  <si>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</si>
  <si>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</si>
  <si>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</si>
  <si>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</si>
  <si>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</si>
  <si>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</si>
  <si>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</si>
  <si>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</si>
  <si>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</si>
  <si>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</si>
  <si>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</si>
  <si>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</si>
  <si>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</si>
  <si>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</si>
  <si>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</si>
  <si>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</si>
  <si>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</si>
  <si>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</si>
  <si>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</si>
  <si>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</si>
  <si>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</si>
  <si>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</si>
  <si>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</si>
  <si>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</si>
  <si>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</si>
  <si>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</si>
  <si>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</si>
  <si>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</si>
  <si>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</si>
  <si>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</si>
  <si>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</si>
  <si>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</si>
  <si>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</si>
  <si>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</si>
  <si>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</si>
  <si>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</si>
  <si>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</si>
  <si>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</si>
  <si>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</si>
  <si>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</si>
  <si>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</si>
  <si>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</si>
  <si>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</si>
  <si>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</si>
  <si>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</si>
  <si>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</si>
  <si>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</si>
  <si>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</si>
  <si>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</si>
  <si>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</si>
  <si>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</si>
  <si>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</si>
  <si>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</si>
  <si>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</si>
  <si>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</si>
  <si>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</si>
  <si>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</si>
  <si>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</si>
  <si>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</si>
  <si>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</si>
  <si>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</si>
  <si>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</si>
  <si>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</si>
  <si>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</si>
  <si>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</si>
  <si>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</si>
  <si>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</si>
  <si>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</si>
  <si>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</si>
  <si>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</si>
  <si>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</si>
  <si>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</si>
  <si>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</si>
  <si>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</si>
  <si>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</si>
  <si>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</si>
  <si>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</si>
  <si>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</si>
  <si>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</si>
  <si>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</si>
  <si>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</si>
  <si>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</si>
  <si>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</si>
  <si>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</si>
  <si>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</si>
  <si>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</si>
  <si>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</si>
  <si>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</si>
  <si>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</si>
  <si>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</si>
  <si>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</si>
  <si>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</si>
  <si>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</si>
  <si>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</si>
  <si>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</si>
  <si>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</si>
  <si>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</si>
  <si>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</si>
  <si>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</si>
  <si>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</si>
  <si>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</si>
  <si>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</si>
  <si>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</si>
  <si>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</si>
  <si>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</si>
  <si>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</si>
  <si>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</si>
  <si>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</si>
  <si>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</si>
  <si>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</si>
  <si>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</si>
  <si>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</si>
  <si>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</si>
  <si>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</si>
  <si>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</si>
  <si>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</si>
  <si>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</si>
  <si>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</si>
  <si>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</si>
  <si>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</si>
  <si>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</si>
  <si>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</si>
  <si>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</si>
  <si>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</si>
  <si>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</si>
  <si>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</si>
  <si>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</si>
  <si>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</si>
  <si>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</si>
  <si>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</si>
  <si>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</si>
  <si>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</si>
  <si>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</si>
  <si>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</si>
  <si>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</si>
  <si>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</si>
  <si>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</si>
  <si>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</si>
  <si>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</si>
  <si>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</si>
  <si>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</si>
  <si>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</si>
  <si>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</si>
  <si>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</si>
  <si>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</si>
  <si>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</si>
  <si>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</si>
  <si>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</si>
  <si>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</si>
  <si>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</si>
  <si>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</si>
  <si>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</si>
  <si>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</si>
  <si>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</si>
  <si>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</si>
  <si>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</si>
  <si>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</si>
  <si>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</si>
  <si>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</si>
  <si>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</si>
  <si>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</si>
  <si>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</si>
  <si>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</si>
  <si>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</si>
  <si>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</si>
  <si>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</si>
  <si>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</si>
  <si>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</si>
  <si>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</si>
  <si>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</si>
  <si>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</si>
  <si>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</si>
  <si>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</si>
  <si>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</si>
  <si>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</si>
  <si>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</si>
  <si>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</si>
  <si>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</si>
  <si>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</si>
  <si>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</si>
  <si>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</si>
  <si>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</si>
  <si>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</si>
  <si>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</si>
  <si>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</si>
  <si>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</si>
  <si>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</si>
  <si>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</si>
  <si>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</si>
  <si>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</si>
  <si>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</si>
  <si>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</si>
  <si>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</si>
  <si>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</si>
  <si>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</si>
  <si>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</si>
  <si>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</si>
  <si>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</si>
  <si>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</si>
  <si>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</si>
  <si>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</si>
  <si>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</si>
  <si>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</si>
  <si>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</si>
  <si>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</si>
  <si>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</si>
  <si>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</si>
  <si>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</si>
  <si>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</si>
  <si>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</si>
  <si>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</si>
  <si>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</si>
  <si>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</si>
  <si>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</si>
  <si>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</si>
  <si>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</si>
  <si>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</si>
  <si>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</si>
  <si>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</si>
  <si>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</si>
  <si>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</si>
  <si>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</si>
  <si>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</si>
  <si>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</si>
  <si>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</si>
  <si>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</si>
  <si>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</si>
  <si>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</si>
  <si>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</si>
  <si>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</si>
  <si>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</si>
  <si>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</si>
  <si>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</si>
  <si>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</si>
  <si>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</si>
  <si>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</si>
  <si>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</si>
  <si>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</si>
  <si>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</si>
  <si>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</si>
  <si>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</si>
  <si>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</si>
  <si>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</si>
  <si>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</si>
  <si>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</si>
  <si>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</si>
  <si>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</si>
  <si>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</si>
  <si>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</si>
  <si>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</si>
  <si>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</si>
  <si>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</si>
  <si>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</si>
  <si>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</si>
  <si>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</si>
  <si>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</si>
  <si>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</si>
  <si>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</si>
  <si>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</si>
  <si>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</si>
  <si>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</si>
  <si>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</si>
  <si>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</si>
  <si>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</si>
  <si>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</si>
  <si>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</si>
  <si>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</si>
  <si>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</si>
  <si>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</si>
  <si>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</si>
  <si>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</si>
  <si>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</si>
  <si>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</si>
  <si>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</si>
  <si>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</si>
  <si>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</si>
  <si>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</si>
  <si>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</si>
  <si>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</si>
  <si>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</si>
  <si>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</si>
  <si>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</si>
  <si>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</si>
  <si>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</si>
  <si>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</si>
  <si>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</si>
  <si>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</si>
  <si>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</si>
  <si>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</si>
  <si>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</si>
  <si>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</si>
  <si>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</si>
  <si>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</si>
  <si>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</si>
  <si>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</si>
  <si>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</si>
  <si>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</si>
  <si>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</si>
  <si>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</si>
  <si>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</si>
  <si>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</si>
  <si>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</si>
  <si>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</si>
  <si>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</si>
  <si>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</si>
  <si>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</si>
  <si>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</si>
  <si>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</si>
  <si>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</si>
  <si>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</si>
  <si>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</si>
  <si>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</si>
  <si>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</si>
  <si>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</si>
  <si>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</si>
  <si>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</si>
  <si>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</si>
  <si>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</si>
  <si>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</si>
  <si>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</si>
  <si>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</si>
  <si>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</si>
  <si>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</si>
  <si>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</si>
  <si>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</si>
  <si>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</si>
  <si>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</si>
  <si>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</si>
  <si>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</si>
  <si>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</si>
  <si>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</si>
  <si>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</si>
  <si>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</si>
  <si>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</si>
  <si>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</si>
  <si>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</si>
  <si>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</si>
  <si>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</si>
  <si>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</si>
  <si>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</si>
  <si>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</si>
  <si>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</si>
  <si>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</si>
  <si>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</si>
  <si>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</si>
  <si>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</si>
  <si>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</si>
  <si>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</si>
  <si>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</si>
  <si>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</si>
  <si>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</si>
  <si>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</si>
  <si>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</si>
  <si>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</si>
  <si>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</si>
  <si>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</si>
  <si>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</si>
  <si>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</si>
  <si>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</si>
  <si>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</si>
  <si>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</si>
  <si>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</si>
  <si>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</si>
  <si>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</si>
  <si>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</si>
  <si>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</si>
  <si>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</si>
  <si>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</si>
  <si>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</si>
  <si>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</si>
  <si>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</si>
  <si>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</si>
  <si>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</si>
  <si>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</si>
  <si>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</si>
  <si>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</si>
  <si>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</si>
  <si>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</si>
  <si>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</si>
  <si>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</si>
  <si>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</si>
  <si>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</si>
  <si>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</si>
  <si>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</si>
  <si>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</si>
  <si>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</si>
  <si>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</si>
  <si>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</si>
  <si>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</si>
  <si>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</si>
  <si>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</si>
  <si>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</si>
  <si>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</si>
  <si>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</si>
  <si>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</si>
  <si>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</si>
  <si>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</si>
  <si>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</si>
  <si>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</si>
  <si>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</si>
  <si>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</si>
  <si>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</si>
  <si>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</si>
  <si>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</si>
  <si>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</si>
  <si>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</si>
  <si>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</si>
  <si>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</si>
  <si>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</si>
  <si>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</si>
  <si>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</si>
  <si>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</si>
  <si>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</si>
  <si>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</si>
  <si>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</si>
  <si>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</si>
  <si>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</si>
  <si>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</si>
  <si>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</si>
  <si>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</si>
  <si>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</si>
  <si>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</si>
  <si>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</si>
  <si>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</si>
  <si>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</si>
  <si>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</si>
  <si>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</si>
  <si>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</si>
  <si>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</si>
  <si>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</si>
  <si>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</si>
  <si>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</si>
  <si>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</si>
  <si>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</si>
  <si>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</si>
  <si>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</si>
  <si>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</si>
  <si>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</si>
  <si>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</si>
  <si>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</si>
  <si>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</si>
  <si>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</si>
  <si>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</si>
  <si>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</si>
  <si>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</si>
  <si>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</si>
  <si>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</si>
  <si>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</si>
  <si>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</si>
  <si>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</si>
  <si>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</si>
  <si>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</si>
  <si>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</si>
  <si>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</si>
  <si>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</si>
  <si>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</si>
  <si>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</si>
  <si>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</si>
  <si>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</si>
  <si>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</si>
  <si>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</si>
  <si>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</si>
  <si>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</si>
  <si>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</si>
  <si>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</si>
  <si>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</si>
  <si>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</si>
  <si>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</si>
  <si>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</si>
  <si>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</si>
  <si>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</si>
  <si>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</si>
  <si>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</si>
  <si>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</si>
  <si>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</si>
  <si>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</si>
  <si>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</si>
  <si>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</si>
  <si>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</si>
  <si>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</si>
  <si>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</si>
  <si>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</si>
  <si>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</si>
  <si>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</si>
  <si>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</si>
  <si>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</si>
  <si>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</si>
  <si>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</si>
  <si>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</si>
  <si>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</si>
  <si>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</si>
  <si>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</si>
  <si>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</si>
  <si>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</si>
  <si>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</si>
  <si>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</si>
  <si>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</si>
  <si>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</si>
  <si>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</si>
  <si>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</si>
  <si>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</si>
  <si>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</si>
  <si>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</si>
  <si>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</si>
  <si>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</si>
  <si>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</si>
  <si>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</si>
  <si>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</si>
  <si>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</si>
  <si>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</si>
  <si>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</si>
  <si>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</si>
  <si>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</si>
  <si>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</si>
  <si>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</si>
  <si>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</si>
  <si>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</si>
  <si>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</si>
  <si>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</si>
  <si>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</si>
  <si>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</si>
  <si>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</si>
  <si>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</si>
  <si>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</si>
  <si>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</si>
  <si>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</si>
  <si>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</si>
  <si>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</si>
  <si>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</si>
  <si>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</si>
  <si>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</si>
  <si>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</si>
  <si>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</si>
  <si>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</si>
  <si>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</si>
  <si>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</si>
  <si>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</si>
  <si>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</si>
  <si>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</si>
  <si>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</si>
  <si>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</si>
  <si>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</si>
  <si>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</si>
  <si>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</si>
  <si>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</si>
  <si>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</si>
  <si>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</si>
  <si>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</si>
  <si>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</si>
  <si>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</si>
  <si>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</si>
  <si>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</si>
  <si>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</si>
  <si>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</si>
  <si>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</si>
  <si>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</si>
  <si>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</si>
  <si>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</si>
  <si>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</si>
  <si>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</si>
  <si>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</si>
  <si>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</si>
  <si>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</si>
  <si>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</si>
  <si>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</si>
  <si>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</si>
  <si>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</si>
  <si>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</si>
  <si>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</si>
  <si>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</si>
  <si>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</si>
  <si>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</si>
  <si>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</si>
  <si>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</si>
  <si>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</si>
  <si>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</si>
  <si>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</si>
  <si>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</si>
  <si>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</si>
  <si>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</si>
  <si>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</si>
  <si>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</si>
  <si>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</si>
  <si>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</si>
  <si>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</si>
  <si>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</si>
  <si>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</si>
  <si>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</si>
  <si>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</si>
  <si>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</si>
  <si>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</si>
  <si>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</si>
  <si>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</si>
  <si>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</si>
  <si>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</si>
  <si>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</si>
  <si>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</si>
  <si>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</si>
  <si>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</si>
  <si>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</si>
  <si>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</si>
  <si>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</si>
  <si>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</si>
  <si>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</si>
  <si>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</si>
  <si>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</si>
  <si>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</si>
  <si>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</si>
  <si>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</si>
  <si>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</si>
  <si>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</si>
  <si>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</si>
  <si>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</si>
  <si>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</si>
  <si>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</si>
  <si>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</si>
  <si>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</si>
  <si>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</si>
  <si>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</si>
  <si>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</si>
  <si>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</si>
  <si>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</si>
  <si>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</si>
  <si>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</si>
  <si>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</si>
  <si>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</si>
  <si>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</si>
  <si>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</si>
  <si>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</si>
  <si>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</si>
  <si>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</si>
  <si>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</si>
  <si>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</si>
  <si>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</si>
  <si>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</si>
  <si>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</si>
  <si>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</si>
  <si>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</si>
  <si>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</si>
  <si>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</si>
  <si>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</si>
  <si>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</si>
  <si>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</si>
  <si>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</si>
  <si>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</si>
  <si>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</si>
  <si>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</si>
  <si>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</si>
  <si>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</si>
  <si>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</si>
  <si>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</si>
  <si>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</si>
  <si>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</si>
  <si>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</si>
  <si>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</si>
  <si>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</si>
  <si>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</si>
  <si>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</si>
  <si>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</si>
  <si>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</si>
  <si>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</si>
  <si>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</si>
  <si>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</si>
  <si>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</si>
  <si>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</si>
  <si>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</si>
  <si>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</si>
  <si>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</si>
  <si>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</si>
  <si>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</si>
  <si>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</si>
  <si>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</si>
  <si>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</si>
  <si>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</si>
  <si>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</si>
  <si>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</si>
  <si>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</si>
  <si>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</si>
  <si>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</si>
  <si>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</si>
  <si>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</si>
  <si>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</si>
  <si>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</si>
  <si>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</si>
  <si>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</si>
  <si>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</si>
  <si>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</si>
  <si>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</si>
  <si>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</si>
  <si>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</si>
  <si>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</si>
  <si>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</si>
  <si>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</si>
  <si>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</si>
  <si>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</si>
  <si>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</si>
  <si>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</si>
  <si>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</si>
  <si>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</si>
  <si>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</si>
  <si>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</si>
  <si>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</si>
  <si>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</si>
  <si>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</si>
  <si>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</si>
  <si>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</si>
  <si>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</si>
  <si>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</si>
  <si>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</si>
  <si>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</si>
  <si>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</si>
  <si>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</si>
  <si>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</si>
  <si>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</si>
  <si>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</si>
  <si>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</si>
  <si>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</si>
  <si>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</si>
  <si>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</si>
  <si>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</si>
  <si>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</si>
  <si>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</si>
  <si>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</si>
  <si>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</si>
  <si>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</si>
  <si>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</si>
  <si>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</si>
  <si>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</si>
  <si>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</si>
  <si>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</si>
  <si>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</si>
  <si>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</si>
  <si>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</si>
  <si>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</si>
  <si>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</si>
  <si>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</si>
  <si>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</si>
  <si>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</si>
  <si>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</si>
  <si>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</si>
  <si>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</si>
  <si>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</si>
  <si>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</si>
  <si>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</si>
  <si>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</si>
  <si>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</si>
  <si>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</si>
  <si>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</si>
  <si>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</si>
  <si>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</si>
  <si>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</si>
  <si>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</si>
  <si>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</si>
  <si>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</si>
  <si>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</si>
  <si>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</si>
  <si>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</si>
  <si>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</si>
  <si>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</si>
  <si>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</si>
  <si>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</si>
  <si>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</si>
  <si>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</si>
  <si>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</si>
  <si>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</si>
  <si>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</si>
  <si>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</si>
  <si>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</si>
  <si>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</si>
  <si>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</si>
  <si>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</si>
  <si>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</si>
  <si>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</si>
  <si>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</si>
  <si>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</si>
  <si>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</si>
  <si>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</si>
  <si>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</si>
  <si>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</si>
  <si>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</si>
  <si>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</si>
  <si>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</si>
  <si>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</si>
  <si>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</si>
  <si>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</si>
  <si>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</si>
  <si>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</si>
  <si>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</si>
  <si>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</si>
  <si>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</si>
  <si>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</si>
  <si>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</si>
  <si>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</si>
  <si>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</si>
  <si>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</si>
  <si>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</si>
  <si>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</si>
  <si>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</si>
  <si>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</si>
  <si>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</si>
  <si>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</si>
  <si>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</si>
  <si>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</si>
  <si>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</si>
  <si>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</si>
  <si>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</si>
  <si>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</si>
  <si>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</si>
  <si>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</si>
  <si>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</si>
  <si>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</si>
  <si>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</si>
  <si>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</si>
  <si>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</si>
  <si>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</si>
  <si>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</si>
  <si>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</si>
  <si>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</si>
  <si>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</si>
  <si>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</si>
  <si>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</si>
  <si>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</si>
  <si>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</si>
  <si>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</si>
  <si>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</si>
  <si>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</si>
  <si>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</si>
  <si>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</si>
  <si>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</si>
  <si>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</si>
  <si>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</si>
  <si>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</si>
  <si>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</si>
  <si>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</si>
  <si>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</si>
  <si>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</si>
  <si>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</si>
  <si>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</si>
  <si>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</si>
  <si>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</si>
  <si>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</si>
  <si>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</si>
  <si>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</si>
  <si>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</si>
  <si>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</si>
  <si>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</si>
  <si>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</si>
  <si>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</si>
  <si>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</si>
  <si>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</si>
  <si>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</si>
  <si>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</si>
  <si>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</si>
  <si>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</si>
  <si>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</si>
  <si>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</si>
  <si>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</si>
  <si>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</si>
  <si>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</si>
  <si>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</si>
  <si>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</si>
  <si>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</si>
  <si>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</si>
  <si>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</si>
  <si>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</si>
  <si>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</si>
  <si>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</si>
  <si>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</si>
  <si>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</si>
  <si>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</si>
  <si>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</si>
  <si>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</si>
  <si>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</si>
  <si>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</si>
  <si>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</si>
  <si>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</si>
  <si>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</si>
  <si>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</si>
  <si>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</si>
  <si>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</si>
  <si>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</si>
  <si>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</si>
  <si>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</si>
  <si>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</si>
  <si>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</si>
  <si>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</si>
  <si>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</si>
  <si>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</si>
  <si>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</si>
  <si>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</si>
  <si>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</si>
  <si>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</si>
  <si>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</si>
  <si>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</si>
  <si>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</si>
  <si>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</si>
  <si>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</si>
  <si>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</si>
  <si>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</si>
  <si>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</si>
  <si>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</si>
  <si>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</si>
  <si>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</si>
  <si>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</si>
  <si>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</si>
  <si>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</si>
  <si>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</si>
  <si>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</si>
  <si>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</si>
  <si>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</si>
  <si>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</si>
  <si>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</si>
  <si>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</si>
  <si>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</si>
  <si>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</si>
  <si>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</si>
  <si>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</si>
  <si>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</si>
  <si>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</si>
  <si>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</si>
  <si>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</si>
  <si>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</si>
  <si>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</si>
  <si>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</si>
  <si>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</si>
  <si>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</si>
  <si>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</si>
  <si>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</si>
  <si>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</si>
  <si>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</si>
  <si>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</si>
  <si>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</si>
  <si>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</si>
  <si>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</si>
  <si>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</si>
  <si>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</si>
  <si>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</si>
  <si>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</si>
  <si>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</si>
  <si>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</si>
  <si>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</si>
  <si>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</si>
  <si>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</si>
  <si>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</si>
  <si>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</si>
  <si>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</si>
  <si>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</si>
  <si>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</si>
  <si>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</si>
  <si>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</si>
  <si>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</si>
  <si>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</si>
  <si>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</si>
  <si>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</si>
  <si>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</si>
  <si>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</si>
  <si>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</si>
  <si>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</si>
  <si>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</si>
  <si>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</si>
  <si>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</si>
  <si>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</si>
  <si>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</si>
  <si>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</si>
  <si>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</si>
  <si>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</si>
  <si>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</si>
  <si>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</si>
  <si>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</si>
  <si>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</si>
  <si>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</si>
  <si>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</si>
  <si>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</si>
  <si>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</si>
  <si>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</si>
  <si>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</si>
  <si>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</si>
  <si>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</si>
  <si>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</si>
  <si>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</si>
  <si>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</si>
  <si>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</si>
  <si>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</si>
  <si>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</si>
  <si>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</si>
  <si>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</si>
  <si>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</si>
  <si>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</si>
  <si>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</si>
  <si>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</si>
  <si>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</si>
  <si>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</si>
  <si>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</si>
  <si>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</si>
  <si>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</si>
  <si>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</si>
  <si>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</si>
  <si>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</si>
  <si>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</si>
  <si>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</si>
  <si>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</si>
  <si>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</si>
  <si>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</si>
  <si>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</si>
  <si>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</si>
  <si>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</si>
  <si>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</si>
  <si>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</si>
  <si>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</si>
  <si>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</si>
  <si>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</si>
  <si>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</si>
  <si>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</si>
  <si>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</si>
  <si>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</si>
  <si>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</si>
  <si>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</si>
  <si>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</si>
  <si>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</si>
  <si>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</si>
  <si>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</si>
  <si>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</si>
  <si>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</si>
  <si>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</si>
  <si>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</si>
  <si>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</si>
  <si>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</si>
  <si>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</si>
  <si>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</si>
  <si>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</si>
  <si>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</si>
  <si>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</si>
  <si>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</si>
  <si>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</si>
  <si>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</si>
  <si>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</si>
  <si>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</si>
  <si>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</si>
  <si>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</si>
  <si>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</si>
  <si>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</si>
  <si>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</si>
  <si>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</si>
  <si>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</si>
  <si>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</si>
  <si>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</si>
  <si>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</si>
  <si>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</si>
  <si>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</si>
  <si>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</si>
  <si>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</si>
  <si>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</si>
  <si>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</si>
  <si>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</si>
  <si>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</si>
  <si>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</si>
  <si>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</si>
  <si>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</si>
  <si>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</si>
  <si>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</si>
  <si>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</si>
  <si>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</si>
  <si>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</si>
  <si>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</si>
  <si>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</si>
  <si>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</si>
  <si>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</si>
  <si>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</si>
  <si>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</si>
  <si>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</si>
  <si>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</si>
  <si>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</si>
  <si>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</si>
  <si>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</si>
  <si>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</si>
  <si>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</si>
  <si>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</si>
  <si>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</si>
  <si>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</si>
  <si>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</si>
  <si>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</si>
  <si>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</si>
  <si>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</si>
  <si>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</si>
  <si>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</si>
  <si>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</si>
  <si>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</si>
  <si>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</si>
  <si>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</si>
  <si>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</si>
  <si>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</si>
  <si>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</si>
  <si>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</si>
  <si>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</si>
  <si>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</si>
  <si>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</si>
  <si>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</si>
  <si>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</si>
  <si>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</si>
  <si>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</si>
  <si>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</si>
  <si>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</si>
  <si>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</si>
  <si>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</si>
  <si>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</si>
  <si>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</si>
  <si>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</si>
  <si>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</si>
  <si>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</si>
  <si>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</si>
  <si>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</si>
  <si>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</si>
  <si>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</si>
  <si>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</si>
  <si>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</si>
  <si>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</si>
  <si>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</si>
  <si>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</si>
  <si>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</si>
  <si>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</si>
  <si>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</si>
  <si>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</si>
  <si>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</si>
  <si>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</si>
  <si>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</si>
  <si>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</si>
  <si>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</si>
  <si>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</si>
  <si>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</si>
  <si>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</si>
  <si>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</si>
  <si>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</si>
  <si>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</si>
  <si>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</si>
  <si>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</si>
  <si>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</si>
  <si>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</si>
  <si>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</si>
  <si>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</si>
  <si>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</si>
  <si>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</si>
  <si>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</si>
  <si>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</si>
  <si>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</si>
  <si>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</si>
  <si>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</si>
  <si>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</si>
  <si>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</si>
  <si>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</si>
  <si>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</si>
  <si>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</si>
  <si>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</si>
  <si>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</si>
  <si>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</si>
  <si>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</si>
  <si>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</si>
  <si>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</si>
  <si>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</si>
  <si>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</si>
  <si>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</si>
  <si>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</si>
  <si>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</si>
  <si>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</si>
  <si>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</si>
  <si>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</si>
  <si>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</si>
  <si>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</si>
  <si>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</si>
  <si>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</si>
  <si>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</si>
  <si>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</si>
  <si>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</si>
  <si>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</si>
  <si>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</si>
  <si>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</si>
  <si>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</si>
  <si>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</si>
  <si>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</si>
  <si>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</si>
  <si>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</si>
  <si>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</si>
  <si>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</si>
  <si>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</si>
  <si>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</si>
  <si>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</si>
  <si>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</si>
  <si>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</si>
  <si>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</si>
  <si>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</si>
  <si>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</si>
  <si>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</si>
  <si>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</si>
  <si>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</si>
  <si>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</si>
  <si>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</si>
  <si>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</si>
  <si>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</si>
  <si>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</si>
  <si>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</si>
  <si>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</si>
  <si>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</si>
  <si>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</si>
  <si>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</si>
  <si>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</si>
  <si>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</si>
  <si>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</si>
  <si>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</si>
  <si>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</si>
  <si>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</si>
  <si>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</si>
  <si>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</si>
  <si>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</si>
  <si>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</si>
  <si>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</si>
  <si>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</si>
  <si>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</si>
  <si>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</si>
  <si>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</si>
  <si>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</si>
  <si>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</si>
  <si>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</si>
  <si>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</si>
  <si>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</si>
  <si>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</si>
  <si>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</si>
  <si>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</si>
  <si>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</si>
  <si>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</si>
  <si>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</si>
  <si>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</si>
  <si>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</si>
  <si>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</si>
  <si>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</si>
  <si>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</si>
  <si>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</si>
  <si>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</si>
  <si>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</si>
  <si>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</si>
  <si>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</si>
  <si>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</si>
  <si>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</si>
  <si>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</si>
  <si>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</si>
  <si>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</si>
  <si>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</si>
  <si>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</si>
  <si>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</si>
  <si>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</si>
  <si>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</si>
  <si>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</si>
  <si>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</si>
  <si>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</si>
  <si>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</si>
  <si>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</si>
  <si>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</si>
  <si>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</si>
  <si>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</si>
  <si>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</si>
  <si>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</si>
  <si>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</si>
  <si>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</si>
  <si>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</si>
  <si>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</si>
  <si>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</si>
  <si>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</si>
  <si>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</si>
  <si>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</si>
  <si>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</si>
  <si>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</si>
  <si>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</si>
  <si>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</si>
  <si>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</si>
  <si>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</si>
  <si>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</si>
  <si>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</si>
  <si>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</si>
  <si>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</si>
  <si>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</si>
  <si>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</si>
  <si>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</si>
  <si>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</si>
  <si>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</si>
  <si>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</si>
  <si>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</si>
  <si>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</si>
  <si>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</si>
  <si>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</si>
  <si>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</si>
  <si>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</si>
  <si>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</si>
  <si>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</si>
  <si>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</si>
  <si>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</si>
  <si>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</si>
  <si>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</si>
  <si>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</si>
  <si>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</si>
  <si>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</si>
  <si>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</si>
  <si>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</si>
  <si>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</si>
  <si>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</si>
  <si>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</si>
  <si>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</si>
  <si>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</si>
  <si>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</si>
  <si>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</si>
  <si>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</si>
  <si>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</si>
  <si>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</si>
  <si>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</si>
  <si>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</si>
  <si>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</si>
  <si>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</si>
  <si>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</si>
  <si>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</si>
  <si>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</si>
  <si>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</si>
  <si>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</si>
  <si>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</si>
  <si>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</si>
  <si>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</si>
  <si>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</si>
  <si>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</si>
  <si>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</si>
  <si>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</si>
  <si>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</si>
  <si>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</si>
  <si>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</si>
  <si>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</si>
  <si>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</si>
  <si>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</si>
  <si>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</si>
  <si>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</si>
  <si>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</si>
  <si>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</si>
  <si>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</si>
  <si>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</si>
  <si>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</si>
  <si>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</si>
  <si>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</si>
  <si>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</si>
  <si>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</si>
  <si>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</si>
  <si>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</si>
  <si>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</si>
  <si>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</si>
  <si>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</si>
  <si>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</si>
  <si>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</si>
  <si>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</si>
  <si>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</si>
  <si>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</si>
  <si>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</si>
  <si>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</si>
  <si>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</si>
  <si>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</si>
  <si>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</si>
  <si>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</si>
  <si>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</si>
  <si>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</si>
  <si>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</si>
  <si>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</si>
  <si>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</si>
  <si>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</si>
  <si>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</si>
  <si>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</si>
  <si>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</si>
  <si>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</si>
  <si>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</si>
  <si>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</si>
  <si>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</si>
  <si>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</si>
  <si>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</si>
  <si>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</si>
  <si>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</si>
  <si>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</si>
  <si>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</si>
  <si>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</si>
  <si>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</si>
  <si>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</si>
  <si>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</si>
  <si>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</si>
  <si>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</si>
  <si>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</si>
  <si>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</si>
  <si>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</si>
  <si>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</si>
  <si>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</si>
  <si>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</si>
  <si>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</si>
  <si>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</si>
  <si>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</si>
  <si>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</si>
  <si>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</si>
  <si>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</si>
  <si>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</si>
  <si>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</si>
  <si>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</si>
  <si>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</si>
  <si>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</si>
  <si>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</si>
  <si>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</si>
  <si>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</si>
  <si>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</si>
  <si>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</si>
  <si>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</si>
  <si>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</si>
  <si>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</si>
  <si>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</si>
  <si>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</si>
  <si>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</si>
  <si>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</si>
  <si>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</si>
  <si>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</si>
  <si>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</si>
  <si>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</si>
  <si>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</si>
  <si>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</si>
  <si>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</si>
  <si>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</si>
  <si>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</si>
  <si>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</si>
  <si>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</si>
  <si>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</si>
  <si>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</si>
  <si>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</si>
  <si>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</si>
  <si>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</si>
  <si>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</si>
  <si>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</si>
  <si>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</si>
  <si>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</si>
  <si>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</si>
  <si>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</si>
  <si>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</si>
  <si>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</si>
  <si>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</si>
  <si>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</si>
  <si>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</si>
  <si>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</si>
  <si>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</si>
  <si>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</si>
  <si>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</si>
  <si>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</si>
  <si>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</si>
  <si>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</si>
  <si>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</si>
  <si>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</si>
  <si>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</si>
  <si>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</si>
  <si>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</si>
  <si>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</si>
  <si>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</si>
  <si>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</si>
  <si>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</si>
  <si>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</si>
  <si>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</si>
  <si>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</si>
  <si>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</si>
  <si>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</si>
  <si>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</si>
  <si>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</si>
  <si>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</si>
  <si>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</si>
  <si>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</si>
  <si>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</si>
  <si>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</si>
  <si>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</si>
  <si>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</si>
  <si>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</si>
  <si>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</si>
  <si>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</si>
  <si>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</si>
  <si>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</si>
  <si>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</si>
  <si>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</si>
  <si>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</si>
  <si>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</si>
  <si>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</si>
  <si>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</si>
  <si>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</si>
  <si>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</si>
  <si>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</si>
  <si>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</si>
  <si>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</si>
  <si>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</si>
  <si>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</si>
  <si>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</si>
  <si>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</si>
  <si>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</si>
  <si>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</si>
  <si>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</si>
  <si>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</si>
  <si>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</si>
  <si>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</si>
  <si>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</si>
  <si>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</si>
  <si>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</si>
  <si>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</si>
  <si>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</si>
  <si>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</si>
  <si>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</si>
  <si>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</si>
  <si>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</si>
  <si>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</si>
  <si>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</si>
  <si>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</si>
  <si>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</si>
  <si>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</si>
  <si>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</si>
  <si>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</si>
  <si>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</si>
  <si>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</si>
  <si>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</si>
  <si>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</si>
  <si>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</si>
  <si>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</si>
  <si>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</si>
  <si>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</si>
  <si>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</si>
  <si>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</si>
  <si>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</si>
  <si>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</si>
  <si>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</si>
  <si>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</si>
  <si>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</si>
  <si>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</si>
  <si>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</si>
  <si>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</si>
  <si>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</si>
  <si>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</si>
  <si>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</si>
  <si>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</si>
  <si>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</si>
  <si>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</si>
  <si>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</si>
  <si>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</si>
  <si>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</si>
  <si>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</si>
  <si>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</si>
  <si>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</si>
  <si>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</si>
  <si>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</si>
  <si>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</si>
  <si>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</si>
  <si>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</si>
  <si>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</si>
  <si>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</si>
  <si>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</si>
  <si>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</si>
  <si>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</si>
  <si>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</si>
  <si>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</si>
  <si>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</si>
  <si>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</si>
  <si>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</si>
  <si>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</si>
  <si>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</si>
  <si>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</si>
  <si>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</si>
  <si>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</si>
  <si>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</si>
  <si>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</si>
  <si>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</si>
  <si>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</si>
  <si>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</si>
  <si>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</si>
  <si>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</si>
  <si>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</si>
  <si>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</si>
  <si>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</si>
  <si>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</si>
  <si>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</si>
  <si>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</si>
  <si>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</si>
  <si>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</si>
  <si>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</si>
  <si>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</si>
  <si>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</si>
  <si>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</si>
  <si>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</si>
  <si>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</si>
  <si>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</si>
  <si>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</si>
  <si>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</si>
  <si>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</si>
  <si>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</si>
  <si>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</si>
  <si>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</si>
  <si>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</si>
  <si>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</si>
  <si>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</si>
  <si>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</si>
  <si>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</si>
  <si>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</si>
  <si>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</si>
  <si>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</si>
  <si>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</si>
  <si>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</si>
  <si>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</si>
  <si>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</si>
  <si>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</si>
  <si>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</si>
  <si>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</si>
  <si>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</si>
  <si>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</si>
  <si>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</si>
  <si>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</si>
  <si>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</si>
  <si>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</si>
  <si>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</si>
  <si>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</si>
  <si>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</si>
  <si>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</si>
  <si>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</si>
  <si>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</si>
  <si>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</si>
  <si>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</si>
  <si>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</si>
  <si>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</si>
  <si>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</si>
  <si>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</si>
  <si>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</si>
  <si>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</si>
  <si>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</si>
  <si>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</si>
  <si>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</si>
  <si>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</si>
  <si>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</si>
  <si>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</si>
  <si>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</si>
  <si>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</si>
  <si>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</si>
  <si>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</si>
  <si>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</si>
  <si>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</si>
  <si>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</si>
  <si>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</si>
  <si>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</si>
  <si>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</si>
  <si>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</si>
  <si>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</si>
  <si>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</si>
  <si>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</si>
  <si>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</si>
  <si>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</si>
  <si>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</si>
  <si>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</si>
  <si>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</si>
  <si>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</si>
  <si>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</si>
  <si>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</si>
  <si>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</si>
  <si>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</si>
  <si>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</si>
  <si>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</si>
  <si>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</si>
  <si>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</si>
  <si>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</si>
  <si>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</si>
  <si>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</si>
  <si>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</si>
  <si>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</si>
  <si>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</si>
  <si>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</si>
  <si>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</si>
  <si>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</si>
  <si>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</si>
  <si>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</si>
  <si>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</si>
  <si>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</si>
  <si>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</si>
  <si>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</si>
  <si>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</si>
  <si>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</si>
  <si>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</si>
  <si>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</si>
  <si>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</si>
  <si>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</si>
  <si>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</si>
  <si>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</si>
  <si>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</si>
  <si>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</si>
  <si>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</si>
  <si>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</si>
  <si>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</si>
  <si>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</si>
  <si>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</si>
  <si>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</si>
  <si>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</si>
  <si>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</si>
  <si>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</si>
  <si>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</si>
  <si>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</si>
  <si>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</si>
  <si>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</si>
  <si>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</si>
  <si>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</si>
  <si>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</si>
  <si>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</si>
  <si>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</si>
  <si>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</si>
  <si>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</si>
  <si>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</si>
  <si>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</si>
  <si>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</si>
  <si>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</si>
  <si>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</si>
  <si>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</si>
  <si>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</si>
  <si>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</si>
  <si>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</si>
  <si>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</si>
  <si>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</si>
  <si>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</si>
  <si>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</si>
  <si>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</si>
  <si>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</si>
  <si>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</si>
  <si>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</si>
  <si>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</si>
  <si>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</si>
  <si>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</si>
  <si>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</si>
  <si>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</si>
  <si>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</si>
  <si>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</si>
  <si>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</si>
  <si>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</si>
  <si>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</si>
  <si>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</si>
  <si>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</si>
  <si>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</si>
  <si>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</si>
  <si>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</si>
  <si>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</si>
  <si>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</si>
  <si>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</si>
  <si>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</si>
  <si>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</si>
  <si>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</si>
  <si>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</si>
  <si>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</si>
  <si>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</si>
  <si>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</si>
  <si>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</si>
  <si>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</si>
  <si>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</si>
  <si>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</si>
  <si>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</si>
  <si>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</si>
  <si>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</si>
  <si>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</si>
  <si>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</si>
  <si>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</si>
  <si>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</si>
  <si>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</si>
  <si>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</si>
  <si>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</si>
  <si>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</si>
  <si>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</si>
  <si>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</si>
  <si>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</si>
  <si>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</si>
  <si>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</si>
  <si>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</si>
  <si>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</si>
  <si>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</si>
  <si>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</si>
  <si>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</si>
  <si>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</si>
  <si>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</si>
  <si>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</si>
  <si>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</si>
  <si>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</si>
  <si>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</si>
  <si>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</si>
  <si>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</si>
  <si>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</si>
  <si>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</si>
  <si>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</si>
  <si>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</si>
  <si>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</si>
  <si>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</si>
  <si>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</si>
  <si>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</si>
  <si>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</si>
  <si>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</si>
  <si>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</si>
  <si>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</si>
  <si>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</si>
  <si>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</si>
  <si>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</si>
  <si>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</si>
  <si>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</si>
  <si>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</si>
  <si>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</si>
  <si>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</si>
  <si>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</si>
  <si>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</si>
  <si>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</si>
  <si>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</si>
  <si>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</si>
  <si>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</si>
  <si>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</si>
  <si>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</si>
  <si>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</si>
  <si>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</si>
  <si>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</si>
  <si>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</si>
  <si>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</si>
  <si>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</si>
  <si>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</si>
  <si>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</si>
  <si>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</si>
  <si>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</si>
  <si>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</si>
  <si>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</si>
  <si>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</si>
  <si>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</si>
  <si>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</si>
  <si>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</si>
  <si>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</si>
  <si>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</si>
  <si>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</si>
  <si>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</si>
  <si>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</si>
  <si>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</si>
  <si>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</si>
  <si>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</si>
  <si>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</si>
  <si>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</si>
  <si>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</si>
  <si>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</si>
  <si>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</si>
  <si>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</si>
  <si>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</si>
  <si>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</si>
  <si>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</si>
  <si>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</si>
  <si>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</si>
  <si>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</si>
  <si>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</si>
  <si>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</si>
  <si>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</si>
  <si>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</si>
  <si>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</si>
  <si>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</si>
  <si>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</si>
  <si>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</si>
  <si>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</si>
  <si>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</si>
  <si>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</si>
  <si>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</si>
  <si>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</si>
  <si>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</si>
  <si>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</si>
  <si>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</si>
  <si>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</si>
  <si>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</si>
  <si>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</si>
  <si>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</si>
  <si>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</si>
  <si>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</si>
  <si>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</si>
  <si>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</si>
  <si>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</si>
  <si>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</si>
  <si>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</si>
  <si>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</si>
  <si>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</si>
  <si>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</si>
  <si>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</si>
  <si>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</si>
  <si>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</si>
  <si>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</si>
  <si>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</si>
  <si>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</si>
  <si>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</si>
  <si>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</si>
  <si>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</si>
  <si>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</si>
  <si>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</si>
  <si>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</si>
  <si>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</si>
  <si>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</si>
  <si>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</si>
  <si>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</si>
  <si>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</si>
  <si>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</si>
  <si>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</si>
  <si>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</si>
  <si>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</si>
  <si>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</si>
  <si>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</si>
  <si>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</si>
  <si>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</si>
  <si>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</si>
  <si>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</si>
  <si>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</si>
  <si>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</si>
  <si>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</si>
  <si>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</si>
  <si>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</si>
  <si>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</si>
  <si>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</si>
  <si>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</si>
  <si>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</si>
  <si>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</si>
  <si>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</si>
  <si>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</si>
  <si>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</si>
  <si>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</si>
  <si>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</si>
  <si>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</si>
  <si>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</si>
  <si>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</si>
  <si>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</si>
  <si>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</si>
  <si>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</si>
  <si>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</si>
  <si>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</si>
  <si>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</si>
  <si>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</si>
  <si>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</si>
  <si>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</si>
  <si>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</si>
  <si>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</si>
  <si>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</si>
  <si>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</si>
  <si>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</si>
  <si>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</si>
  <si>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</si>
  <si>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</si>
  <si>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</si>
  <si>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</si>
  <si>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</si>
  <si>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</si>
  <si>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</si>
  <si>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</si>
  <si>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</si>
  <si>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</si>
  <si>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</si>
  <si>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</si>
  <si>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</si>
  <si>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</si>
  <si>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</si>
  <si>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</si>
  <si>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</si>
  <si>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</si>
  <si>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</si>
  <si>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</si>
  <si>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</si>
  <si>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</si>
  <si>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</si>
  <si>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</si>
  <si>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</si>
  <si>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</si>
  <si>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</si>
  <si>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</si>
  <si>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</si>
  <si>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</si>
  <si>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</si>
  <si>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</si>
  <si>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</si>
  <si>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</si>
  <si>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</si>
  <si>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</si>
  <si>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</si>
  <si>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</si>
  <si>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</si>
  <si>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</si>
  <si>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</si>
  <si>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</si>
  <si>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</si>
  <si>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</si>
  <si>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</si>
  <si>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</si>
  <si>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</si>
  <si>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</si>
  <si>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</si>
  <si>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</si>
  <si>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</si>
  <si>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</si>
  <si>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</si>
  <si>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</si>
  <si>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</si>
  <si>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</si>
  <si>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</si>
  <si>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</si>
  <si>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</si>
  <si>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</si>
  <si>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</si>
  <si>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</si>
  <si>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</si>
  <si>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</si>
  <si>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</si>
  <si>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</si>
  <si>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</si>
  <si>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</si>
  <si>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</si>
  <si>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</si>
  <si>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</si>
  <si>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</si>
  <si>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</si>
  <si>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</si>
  <si>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</si>
  <si>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</si>
  <si>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</si>
  <si>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</si>
  <si>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</si>
  <si>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</si>
  <si>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</si>
  <si>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</si>
  <si>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</si>
  <si>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</si>
  <si>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</si>
  <si>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</si>
  <si>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</si>
  <si>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</si>
  <si>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</si>
  <si>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</si>
  <si>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</si>
  <si>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</si>
  <si>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</si>
  <si>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</si>
  <si>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</si>
  <si>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</si>
  <si>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</si>
  <si>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</si>
  <si>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</si>
  <si>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</si>
  <si>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</si>
  <si>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</si>
  <si>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</si>
  <si>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</si>
  <si>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</si>
  <si>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</si>
  <si>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</si>
  <si>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</si>
  <si>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</si>
  <si>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</si>
  <si>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</si>
  <si>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</si>
  <si>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</si>
  <si>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</si>
  <si>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</si>
  <si>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</si>
  <si>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</si>
  <si>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</si>
  <si>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</si>
  <si>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</si>
  <si>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</si>
  <si>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</si>
  <si>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</si>
  <si>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</si>
  <si>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</si>
  <si>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</si>
  <si>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</si>
  <si>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</si>
  <si>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</si>
  <si>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</si>
  <si>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</si>
  <si>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</si>
  <si>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</si>
  <si>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</si>
  <si>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</si>
  <si>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</si>
  <si>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</si>
  <si>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</si>
  <si>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</si>
  <si>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</si>
  <si>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</si>
  <si>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</si>
  <si>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</si>
  <si>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</si>
  <si>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</si>
  <si>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</si>
  <si>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</si>
  <si>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</si>
  <si>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</si>
  <si>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</si>
  <si>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</si>
  <si>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</si>
  <si>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</si>
  <si>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</si>
  <si>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</si>
  <si>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</si>
  <si>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</si>
  <si>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</si>
  <si>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</si>
  <si>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</si>
  <si>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</si>
  <si>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</si>
  <si>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</si>
  <si>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</si>
  <si>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</si>
  <si>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</si>
  <si>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</si>
  <si>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</si>
  <si>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</si>
  <si>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</si>
  <si>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</si>
  <si>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</si>
  <si>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</si>
  <si>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</si>
  <si>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</si>
  <si>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</si>
  <si>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</si>
  <si>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</si>
  <si>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</si>
  <si>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</si>
  <si>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</si>
  <si>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</si>
  <si>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</si>
  <si>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</si>
  <si>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</si>
  <si>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</si>
  <si>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</si>
  <si>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</si>
  <si>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</si>
  <si>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</si>
  <si>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</si>
  <si>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</si>
  <si>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</si>
  <si>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</si>
  <si>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</si>
  <si>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</si>
  <si>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</si>
  <si>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</si>
  <si>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</si>
  <si>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</si>
  <si>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</si>
  <si>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</si>
  <si>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</si>
  <si>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</si>
  <si>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</si>
  <si>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</si>
  <si>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</si>
  <si>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</si>
  <si>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</si>
  <si>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</si>
  <si>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</si>
  <si>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</si>
  <si>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</si>
  <si>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</si>
  <si>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</si>
  <si>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</si>
  <si>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</si>
  <si>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</si>
  <si>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</si>
  <si>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</si>
  <si>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</si>
  <si>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</si>
  <si>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</si>
  <si>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</si>
  <si>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</si>
  <si>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</si>
  <si>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</si>
  <si>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</si>
  <si>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</si>
  <si>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</si>
  <si>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</si>
  <si>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</si>
  <si>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</si>
  <si>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</si>
  <si>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</si>
  <si>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</si>
  <si>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</si>
  <si>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</si>
  <si>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</si>
  <si>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</si>
  <si>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</si>
  <si>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</si>
  <si>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</si>
  <si>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</si>
  <si>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</si>
  <si>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</si>
  <si>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</si>
  <si>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</si>
  <si>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</si>
  <si>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</si>
  <si>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</si>
  <si>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</si>
  <si>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</si>
  <si>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</si>
  <si>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</si>
  <si>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</si>
  <si>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</si>
  <si>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</si>
  <si>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</si>
  <si>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</si>
  <si>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</si>
  <si>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</si>
  <si>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</si>
  <si>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</si>
  <si>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</si>
  <si>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</si>
  <si>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</si>
  <si>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</si>
  <si>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</si>
  <si>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</si>
  <si>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</si>
  <si>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</si>
  <si>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</si>
  <si>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</si>
  <si>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</si>
  <si>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</si>
  <si>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</si>
  <si>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</si>
  <si>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</si>
  <si>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</si>
  <si>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</si>
  <si>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</si>
  <si>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</si>
  <si>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</si>
  <si>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</si>
  <si>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</si>
  <si>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</si>
  <si>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</si>
  <si>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</si>
  <si>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</si>
  <si>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</si>
  <si>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</si>
  <si>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</si>
  <si>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</si>
  <si>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</si>
  <si>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</si>
  <si>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</si>
  <si>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</si>
  <si>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</si>
  <si>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</si>
  <si>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</si>
  <si>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</si>
  <si>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</si>
  <si>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</si>
  <si>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</si>
  <si>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</si>
  <si>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</si>
  <si>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</si>
  <si>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</si>
  <si>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</si>
  <si>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</si>
  <si>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</si>
  <si>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</si>
  <si>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</si>
  <si>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</si>
  <si>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</si>
  <si>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</si>
  <si>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</si>
  <si>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</si>
  <si>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</si>
  <si>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</si>
  <si>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</si>
  <si>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</si>
  <si>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</si>
  <si>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</si>
  <si>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</si>
  <si>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</si>
  <si>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</si>
  <si>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</si>
  <si>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</si>
  <si>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</si>
  <si>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</si>
  <si>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</si>
  <si>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</si>
  <si>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</si>
  <si>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</si>
  <si>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</si>
  <si>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</si>
  <si>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</si>
  <si>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</si>
  <si>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</si>
  <si>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</si>
  <si>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</si>
  <si>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</si>
  <si>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</si>
  <si>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</si>
  <si>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</si>
  <si>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</si>
  <si>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</si>
  <si>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</si>
  <si>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</si>
  <si>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</si>
  <si>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</si>
  <si>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</si>
  <si>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</si>
  <si>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</si>
  <si>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</si>
  <si>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</si>
  <si>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</si>
  <si>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</si>
  <si>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</si>
  <si>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</si>
  <si>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</si>
  <si>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</si>
  <si>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</si>
  <si>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</si>
  <si>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</si>
  <si>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</si>
  <si>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</si>
  <si>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</si>
  <si>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</si>
  <si>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</si>
  <si>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</si>
  <si>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</si>
  <si>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</si>
  <si>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</si>
  <si>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</si>
  <si>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</si>
  <si>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</si>
  <si>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</si>
  <si>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</si>
  <si>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</si>
  <si>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</si>
  <si>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</si>
  <si>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</si>
  <si>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</si>
  <si>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</si>
  <si>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</si>
  <si>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</si>
  <si>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</si>
  <si>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</si>
  <si>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</si>
  <si>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</si>
  <si>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</si>
  <si>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</si>
  <si>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</si>
  <si>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</si>
  <si>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</si>
  <si>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</si>
  <si>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</si>
  <si>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</si>
  <si>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</si>
  <si>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</si>
  <si>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</si>
  <si>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</si>
  <si>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</si>
  <si>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</si>
  <si>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</si>
  <si>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</si>
  <si>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</si>
  <si>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</si>
  <si>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</si>
  <si>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</si>
  <si>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</si>
  <si>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</si>
  <si>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</si>
  <si>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</si>
  <si>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</si>
  <si>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</si>
  <si>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</si>
  <si>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</si>
  <si>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</si>
  <si>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</si>
  <si>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</si>
  <si>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</si>
  <si>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</si>
  <si>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</si>
  <si>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</si>
  <si>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</si>
  <si>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</si>
  <si>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</si>
  <si>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</si>
  <si>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</si>
  <si>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</si>
  <si>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</si>
  <si>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</si>
  <si>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</si>
  <si>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</si>
  <si>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</si>
  <si>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</si>
  <si>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</si>
  <si>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</si>
  <si>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</si>
  <si>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</si>
  <si>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</si>
  <si>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</si>
  <si>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</si>
  <si>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</si>
  <si>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</si>
  <si>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</si>
  <si>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</si>
  <si>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</si>
  <si>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</si>
  <si>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</si>
  <si>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</si>
  <si>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</si>
  <si>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</si>
  <si>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</si>
  <si>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</si>
  <si>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</si>
  <si>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</si>
  <si>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</si>
  <si>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</si>
  <si>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</si>
  <si>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</si>
  <si>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</si>
  <si>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</si>
  <si>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</si>
  <si>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</si>
  <si>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</si>
  <si>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</si>
  <si>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</si>
  <si>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</si>
  <si>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</si>
  <si>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</si>
  <si>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</si>
  <si>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</si>
  <si>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</si>
  <si>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</si>
  <si>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</si>
  <si>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</si>
  <si>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</si>
  <si>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</si>
  <si>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</si>
  <si>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</si>
  <si>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</si>
  <si>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</si>
  <si>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</si>
  <si>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</si>
  <si>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</si>
  <si>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</si>
  <si>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</si>
  <si>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</si>
  <si>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</si>
  <si>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</si>
  <si>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</si>
  <si>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</si>
  <si>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</si>
  <si>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</si>
  <si>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</si>
  <si>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</si>
  <si>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</si>
  <si>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</si>
  <si>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</si>
  <si>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</si>
  <si>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</si>
  <si>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</si>
  <si>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</si>
  <si>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</si>
  <si>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</si>
  <si>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</si>
  <si>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</si>
  <si>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</si>
  <si>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</si>
  <si>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</si>
  <si>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</si>
  <si>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</si>
  <si>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</si>
  <si>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</si>
  <si>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</si>
  <si>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</si>
  <si>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</si>
  <si>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</si>
  <si>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</si>
  <si>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</si>
  <si>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</si>
  <si>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</si>
  <si>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</si>
  <si>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</si>
  <si>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</si>
  <si>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</si>
  <si>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</si>
  <si>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</si>
  <si>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</si>
  <si>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</si>
  <si>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</si>
  <si>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</si>
  <si>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</si>
  <si>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</si>
  <si>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</si>
  <si>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</si>
  <si>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</si>
  <si>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</si>
  <si>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</si>
  <si>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</si>
  <si>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</si>
  <si>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</si>
  <si>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</si>
  <si>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</si>
  <si>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</si>
  <si>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</si>
  <si>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</si>
  <si>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</si>
  <si>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</si>
  <si>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</si>
  <si>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</si>
  <si>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</si>
  <si>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</si>
  <si>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</si>
  <si>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</si>
  <si>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</si>
  <si>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</si>
  <si>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</si>
  <si>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</si>
  <si>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</si>
  <si>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</si>
  <si>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</si>
  <si>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</si>
  <si>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</si>
  <si>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</si>
  <si>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</si>
  <si>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</si>
  <si>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</si>
  <si>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</si>
  <si>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</si>
  <si>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</si>
  <si>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</si>
  <si>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</si>
  <si>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</si>
  <si>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</si>
  <si>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</si>
  <si>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</si>
  <si>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</si>
  <si>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</si>
  <si>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</si>
  <si>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</si>
  <si>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</si>
  <si>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</si>
  <si>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</si>
  <si>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</si>
  <si>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</si>
  <si>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</si>
  <si>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</si>
  <si>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</si>
  <si>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</si>
  <si>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</si>
  <si>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</si>
  <si>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</si>
  <si>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</si>
  <si>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</si>
  <si>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</si>
  <si>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</si>
  <si>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</si>
  <si>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</si>
  <si>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</si>
  <si>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</si>
  <si>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</si>
  <si>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</si>
  <si>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</si>
  <si>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</si>
  <si>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</si>
  <si>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</si>
  <si>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</si>
  <si>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</si>
  <si>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</si>
  <si>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</si>
  <si>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</si>
  <si>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</si>
  <si>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</si>
  <si>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</si>
  <si>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</si>
  <si>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</si>
  <si>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</si>
  <si>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</si>
  <si>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</si>
  <si>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</si>
  <si>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</si>
  <si>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</si>
  <si>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</si>
  <si>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</si>
  <si>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</si>
  <si>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</si>
  <si>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</si>
  <si>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</si>
  <si>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</si>
  <si>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</si>
  <si>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</si>
  <si>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</si>
  <si>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</si>
  <si>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</si>
  <si>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</si>
  <si>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</si>
  <si>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</si>
  <si>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</si>
  <si>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</si>
  <si>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</si>
  <si>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</si>
  <si>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</si>
  <si>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</si>
  <si>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</si>
  <si>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</si>
  <si>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</si>
  <si>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</si>
  <si>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</si>
  <si>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</si>
  <si>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</si>
  <si>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</si>
  <si>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</si>
  <si>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</si>
  <si>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</si>
  <si>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</si>
  <si>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</si>
  <si>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</si>
  <si>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</si>
  <si>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</si>
  <si>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</si>
  <si>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</si>
  <si>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</si>
  <si>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</si>
  <si>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</si>
  <si>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</si>
  <si>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</si>
  <si>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</si>
  <si>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</si>
  <si>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</si>
  <si>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</si>
  <si>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</si>
  <si>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</si>
  <si>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</si>
  <si>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</si>
  <si>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</si>
  <si>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</si>
  <si>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</si>
  <si>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</si>
  <si>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</si>
  <si>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</si>
  <si>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</si>
  <si>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</si>
  <si>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</si>
  <si>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</si>
  <si>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</si>
  <si>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</si>
  <si>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</si>
  <si>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</si>
  <si>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</si>
  <si>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</si>
  <si>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</si>
  <si>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</si>
  <si>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</si>
  <si>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</si>
  <si>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</si>
  <si>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</si>
  <si>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</si>
  <si>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</si>
  <si>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</si>
  <si>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</si>
  <si>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</si>
  <si>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</si>
  <si>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</si>
  <si>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</si>
  <si>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</si>
  <si>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</si>
  <si>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</si>
  <si>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</si>
  <si>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</si>
  <si>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</si>
  <si>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</si>
  <si>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</si>
  <si>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</si>
  <si>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</si>
  <si>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</si>
  <si>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</si>
  <si>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</si>
  <si>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</si>
  <si>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</si>
  <si>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</si>
  <si>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</si>
  <si>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</si>
  <si>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</si>
  <si>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</si>
  <si>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</si>
  <si>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</si>
  <si>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</si>
  <si>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</si>
  <si>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</si>
  <si>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</si>
  <si>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</si>
  <si>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</si>
  <si>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</si>
  <si>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</si>
  <si>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</si>
  <si>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</si>
  <si>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</si>
  <si>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</si>
  <si>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</si>
  <si>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</si>
  <si>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</si>
  <si>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</si>
  <si>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</si>
  <si>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</si>
  <si>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</si>
  <si>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</si>
  <si>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</si>
  <si>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</si>
  <si>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</si>
  <si>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</si>
  <si>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</si>
  <si>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</si>
  <si>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</si>
  <si>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</si>
  <si>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</si>
  <si>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</si>
  <si>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</si>
  <si>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</si>
  <si>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</si>
  <si>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</si>
  <si>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</si>
  <si>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</si>
  <si>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</si>
  <si>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</si>
  <si>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</si>
  <si>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</si>
  <si>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</si>
  <si>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</si>
  <si>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</si>
  <si>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</si>
  <si>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</si>
  <si>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</si>
  <si>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</si>
  <si>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</si>
  <si>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</si>
  <si>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</si>
  <si>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</si>
  <si>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</si>
  <si>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</si>
  <si>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</si>
  <si>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</si>
  <si>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</si>
  <si>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</si>
  <si>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</si>
  <si>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</si>
  <si>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</si>
  <si>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</si>
  <si>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</si>
  <si>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</si>
  <si>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</si>
  <si>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</si>
  <si>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</si>
  <si>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</si>
  <si>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</si>
  <si>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</si>
  <si>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</si>
  <si>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</si>
  <si>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</si>
  <si>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</si>
  <si>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</si>
  <si>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</si>
  <si>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</si>
  <si>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</si>
  <si>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</si>
  <si>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</si>
  <si>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</si>
  <si>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</si>
  <si>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</si>
  <si>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</si>
  <si>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</si>
  <si>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</si>
  <si>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</si>
  <si>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</si>
  <si>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</si>
  <si>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</si>
  <si>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</si>
  <si>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</si>
  <si>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</si>
  <si>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</si>
  <si>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</si>
  <si>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</si>
  <si>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</si>
  <si>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</si>
  <si>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</si>
  <si>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</si>
  <si>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</si>
  <si>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</si>
  <si>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</si>
  <si>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</si>
  <si>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</si>
  <si>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</si>
  <si>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</si>
  <si>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</si>
  <si>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</si>
  <si>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</si>
  <si>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</si>
  <si>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</si>
  <si>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</si>
  <si>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</si>
  <si>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</si>
  <si>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</si>
  <si>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</si>
  <si>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</si>
  <si>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</si>
  <si>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</si>
  <si>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</si>
  <si>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</si>
  <si>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</si>
  <si>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</si>
  <si>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</si>
  <si>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</si>
  <si>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</si>
  <si>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</si>
  <si>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</si>
  <si>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</si>
  <si>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</si>
  <si>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</si>
  <si>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</si>
  <si>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</si>
  <si>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</si>
  <si>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</si>
  <si>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</si>
  <si>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</si>
  <si>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</si>
  <si>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</si>
  <si>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</si>
  <si>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</si>
  <si>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</si>
  <si>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</si>
  <si>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</si>
  <si>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</si>
  <si>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</si>
  <si>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</si>
  <si>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</si>
  <si>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</si>
  <si>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</si>
  <si>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</si>
  <si>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</si>
  <si>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</si>
  <si>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</si>
  <si>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</si>
  <si>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</si>
  <si>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</si>
  <si>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</si>
  <si>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</si>
  <si>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</si>
  <si>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</si>
  <si>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</si>
  <si>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</si>
  <si>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</si>
  <si>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</si>
  <si>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</si>
  <si>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</si>
  <si>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</si>
  <si>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</si>
  <si>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</si>
  <si>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</si>
  <si>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</si>
  <si>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</si>
  <si>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</si>
  <si>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</si>
  <si>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</si>
  <si>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</si>
  <si>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</si>
  <si>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</si>
  <si>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</si>
  <si>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</si>
  <si>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</si>
  <si>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</si>
  <si>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</si>
  <si>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</si>
  <si>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</si>
  <si>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</si>
  <si>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</si>
  <si>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</si>
  <si>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</si>
  <si>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</si>
  <si>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</si>
  <si>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</si>
  <si>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</si>
  <si>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</si>
  <si>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</si>
  <si>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</si>
  <si>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</si>
  <si>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</si>
  <si>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</si>
  <si>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</si>
  <si>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</si>
  <si>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</si>
  <si>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</si>
  <si>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</si>
  <si>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</si>
  <si>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</si>
  <si>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</si>
  <si>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</si>
  <si>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</si>
  <si>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</si>
  <si>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</si>
  <si>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</si>
  <si>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</si>
  <si>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</si>
  <si>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</si>
  <si>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</si>
  <si>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</si>
  <si>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</si>
  <si>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</si>
  <si>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</si>
  <si>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</si>
  <si>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</si>
  <si>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</si>
  <si>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</si>
  <si>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</si>
  <si>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</si>
  <si>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</si>
  <si>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</si>
  <si>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</si>
  <si>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</si>
  <si>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</si>
  <si>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</si>
  <si>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</si>
  <si>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</si>
  <si>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</si>
  <si>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</si>
  <si>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</si>
  <si>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</si>
  <si>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</si>
  <si>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</si>
  <si>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</si>
  <si>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</si>
  <si>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</si>
  <si>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</si>
  <si>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</si>
  <si>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</si>
  <si>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</si>
  <si>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</si>
  <si>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</si>
  <si>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</si>
  <si>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</si>
  <si>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</si>
  <si>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</si>
  <si>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</si>
  <si>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</si>
  <si>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</si>
  <si>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</si>
  <si>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</si>
  <si>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</si>
  <si>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</si>
  <si>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</si>
  <si>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</si>
  <si>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</si>
  <si>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</si>
  <si>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</si>
  <si>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</si>
  <si>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</si>
  <si>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</si>
  <si>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</si>
  <si>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</si>
  <si>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</si>
  <si>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</si>
  <si>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</si>
  <si>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</si>
  <si>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</si>
  <si>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</si>
  <si>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</si>
  <si>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</si>
  <si>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</si>
  <si>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</si>
  <si>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</si>
  <si>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</si>
  <si>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</si>
  <si>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</si>
  <si>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</si>
  <si>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</si>
  <si>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</si>
  <si>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</si>
  <si>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</si>
  <si>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</si>
  <si>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</si>
  <si>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</si>
  <si>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</si>
  <si>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</si>
  <si>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</si>
  <si>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</si>
  <si>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</si>
  <si>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</si>
  <si>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</si>
  <si>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</si>
  <si>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</si>
  <si>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</si>
  <si>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</si>
  <si>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</si>
  <si>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</si>
  <si>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</si>
  <si>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</si>
  <si>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</si>
  <si>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</si>
  <si>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</si>
  <si>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</si>
  <si>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</si>
  <si>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</si>
  <si>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</si>
  <si>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</si>
  <si>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</si>
  <si>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</si>
  <si>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</si>
  <si>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</si>
  <si>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</si>
  <si>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</si>
  <si>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</si>
  <si>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</si>
  <si>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</si>
  <si>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</si>
  <si>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</si>
  <si>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</si>
  <si>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</si>
  <si>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</si>
  <si>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</si>
  <si>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</si>
  <si>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</si>
  <si>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</si>
  <si>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</si>
  <si>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</si>
  <si>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</si>
  <si>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</si>
  <si>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</si>
  <si>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</si>
  <si>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</si>
  <si>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</si>
  <si>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</si>
  <si>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</si>
  <si>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</si>
  <si>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</si>
  <si>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</si>
  <si>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</si>
  <si>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</si>
  <si>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</si>
  <si>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</si>
  <si>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</si>
  <si>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</si>
  <si>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</si>
  <si>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</si>
  <si>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</si>
  <si>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</si>
  <si>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</si>
  <si>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</si>
  <si>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</si>
  <si>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</si>
  <si>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</si>
  <si>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</si>
  <si>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</si>
  <si>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</si>
  <si>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</si>
  <si>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</si>
  <si>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</si>
  <si>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</si>
  <si>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</si>
  <si>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</si>
  <si>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</si>
  <si>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</si>
  <si>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</si>
  <si>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</si>
  <si>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</si>
  <si>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</si>
  <si>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</si>
  <si>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</si>
  <si>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</si>
  <si>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</si>
  <si>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</si>
  <si>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</si>
  <si>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</si>
  <si>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</si>
  <si>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</si>
  <si>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</si>
  <si>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</si>
  <si>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</si>
  <si>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</si>
  <si>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</si>
  <si>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</si>
  <si>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</si>
  <si>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</si>
  <si>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</si>
  <si>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</si>
  <si>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</si>
  <si>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</si>
  <si>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</si>
  <si>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</si>
  <si>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</si>
  <si>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</si>
  <si>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</si>
  <si>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</si>
  <si>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</si>
  <si>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</si>
  <si>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</si>
  <si>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</si>
  <si>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</si>
  <si>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</si>
  <si>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</si>
  <si>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</si>
  <si>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</si>
  <si>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</si>
  <si>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</si>
  <si>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</si>
  <si>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</si>
  <si>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</si>
  <si>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</si>
  <si>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</si>
  <si>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</si>
  <si>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</si>
  <si>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</si>
  <si>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</si>
  <si>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</si>
  <si>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</si>
  <si>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</si>
  <si>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</si>
  <si>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</si>
  <si>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</si>
  <si>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</si>
  <si>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</si>
  <si>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</si>
  <si>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</si>
  <si>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</si>
  <si>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</si>
  <si>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</si>
  <si>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</si>
  <si>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</si>
  <si>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</si>
  <si>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</si>
  <si>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</si>
  <si>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</si>
  <si>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</si>
  <si>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</si>
  <si>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</si>
  <si>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</si>
  <si>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</si>
  <si>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</si>
  <si>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</si>
  <si>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</si>
  <si>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</si>
  <si>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</si>
  <si>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</si>
  <si>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</si>
  <si>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</si>
  <si>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</si>
  <si>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</si>
  <si>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</si>
  <si>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</si>
  <si>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</si>
  <si>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</si>
  <si>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</si>
  <si>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</si>
  <si>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</si>
  <si>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</si>
  <si>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</si>
  <si>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</si>
  <si>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</si>
  <si>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</si>
  <si>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</si>
  <si>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</si>
  <si>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</si>
  <si>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</si>
  <si>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</si>
  <si>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</si>
  <si>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</si>
  <si>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</si>
  <si>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</si>
  <si>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</si>
  <si>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</si>
  <si>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</si>
  <si>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</si>
  <si>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</si>
  <si>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</si>
  <si>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</si>
  <si>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</si>
  <si>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</si>
  <si>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</si>
  <si>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</si>
  <si>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</si>
  <si>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</si>
  <si>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</si>
  <si>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</si>
  <si>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</si>
  <si>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</si>
  <si>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</si>
  <si>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</si>
  <si>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</si>
  <si>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</si>
  <si>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</si>
  <si>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</si>
  <si>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</si>
  <si>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</si>
  <si>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</si>
  <si>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</si>
  <si>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</si>
  <si>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</si>
  <si>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</si>
  <si>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</si>
  <si>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</si>
  <si>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</si>
  <si>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</si>
  <si>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</si>
  <si>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</si>
  <si>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</si>
  <si>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</si>
  <si>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</si>
  <si>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</si>
  <si>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</si>
  <si>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</si>
  <si>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</si>
  <si>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</si>
  <si>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</si>
  <si>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</si>
  <si>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</si>
  <si>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</si>
  <si>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</si>
  <si>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</si>
  <si>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</si>
  <si>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</si>
  <si>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</si>
  <si>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</si>
  <si>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</si>
  <si>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</si>
  <si>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</si>
  <si>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</si>
  <si>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</si>
  <si>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</si>
  <si>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</si>
  <si>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</si>
  <si>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</si>
  <si>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</si>
  <si>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</si>
  <si>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</si>
  <si>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</si>
  <si>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</si>
  <si>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</si>
  <si>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</si>
  <si>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</si>
  <si>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</si>
  <si>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</si>
  <si>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</si>
  <si>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</si>
  <si>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</si>
  <si>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</si>
  <si>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</si>
  <si>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</si>
  <si>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</si>
  <si>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</si>
  <si>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</si>
  <si>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</si>
  <si>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</si>
  <si>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</si>
  <si>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</si>
  <si>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</si>
  <si>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</si>
  <si>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</si>
  <si>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</si>
  <si>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</si>
  <si>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</si>
  <si>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</si>
  <si>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</si>
  <si>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</si>
  <si>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</si>
  <si>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</si>
  <si>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</si>
  <si>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</si>
  <si>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</si>
  <si>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</si>
  <si>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</si>
  <si>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</si>
  <si>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</si>
  <si>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</si>
  <si>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</si>
  <si>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</si>
  <si>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</si>
  <si>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</si>
  <si>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</si>
  <si>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</si>
  <si>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</si>
  <si>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</si>
  <si>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</si>
  <si>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</si>
  <si>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</si>
  <si>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</si>
  <si>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</si>
  <si>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</si>
  <si>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</si>
  <si>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</si>
  <si>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</si>
  <si>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</si>
  <si>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</si>
  <si>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</si>
  <si>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</si>
  <si>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</si>
  <si>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</si>
  <si>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</si>
  <si>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</si>
  <si>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</si>
  <si>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</si>
  <si>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</si>
  <si>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</si>
  <si>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</si>
  <si>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</si>
  <si>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</si>
  <si>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</si>
  <si>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</si>
  <si>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</si>
  <si>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</si>
  <si>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</si>
  <si>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</si>
  <si>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</si>
  <si>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</si>
  <si>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</si>
  <si>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</si>
  <si>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</si>
  <si>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</si>
  <si>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</si>
  <si>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</si>
  <si>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</si>
  <si>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</si>
  <si>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</si>
  <si>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</si>
  <si>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</si>
  <si>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</si>
  <si>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</si>
  <si>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</si>
  <si>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</si>
  <si>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</si>
  <si>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</si>
  <si>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</si>
  <si>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</si>
  <si>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</si>
  <si>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</si>
  <si>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</si>
  <si>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</si>
  <si>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</si>
  <si>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</si>
  <si>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</si>
  <si>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</si>
  <si>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</si>
  <si>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</si>
  <si>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</si>
  <si>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</si>
  <si>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</si>
  <si>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</si>
  <si>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</si>
  <si>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</si>
  <si>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</si>
  <si>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</si>
  <si>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</si>
  <si>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</si>
  <si>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</si>
  <si>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</si>
  <si>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</si>
  <si>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</si>
  <si>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</si>
  <si>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</si>
  <si>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</si>
  <si>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</si>
  <si>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</si>
  <si>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</si>
  <si>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</si>
  <si>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</si>
  <si>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</si>
  <si>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</si>
  <si>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</si>
  <si>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</si>
  <si>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</si>
  <si>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</si>
  <si>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</si>
  <si>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</si>
  <si>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</si>
  <si>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</si>
  <si>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</si>
  <si>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</si>
  <si>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</si>
  <si>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</si>
  <si>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</si>
  <si>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</si>
  <si>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</si>
  <si>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</si>
  <si>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</si>
  <si>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</si>
  <si>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</si>
  <si>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</si>
  <si>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</si>
  <si>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</si>
  <si>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</si>
  <si>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</si>
  <si>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</si>
  <si>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</si>
  <si>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</si>
  <si>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</si>
  <si>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</si>
  <si>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</si>
  <si>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</si>
  <si>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</si>
  <si>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</si>
  <si>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</si>
  <si>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</si>
  <si>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</si>
  <si>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</si>
  <si>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</si>
  <si>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</si>
  <si>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</si>
  <si>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</si>
  <si>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</si>
  <si>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</si>
  <si>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</si>
  <si>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</si>
  <si>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</si>
  <si>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</si>
  <si>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</si>
  <si>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</si>
  <si>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</si>
  <si>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</si>
  <si>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</si>
  <si>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</si>
  <si>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</si>
  <si>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</si>
  <si>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</si>
  <si>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</si>
  <si>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</si>
  <si>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</si>
  <si>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</si>
  <si>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</si>
  <si>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</si>
  <si>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</si>
  <si>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</si>
  <si>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</si>
  <si>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</si>
  <si>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</si>
  <si>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</si>
  <si>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</si>
  <si>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</si>
  <si>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</si>
  <si>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</si>
  <si>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</si>
  <si>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</si>
  <si>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</si>
  <si>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</si>
  <si>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</si>
  <si>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</si>
  <si>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</si>
  <si>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</si>
  <si>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</si>
  <si>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</si>
  <si>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</si>
  <si>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</si>
  <si>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</si>
  <si>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</si>
  <si>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</si>
  <si>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</si>
  <si>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</si>
  <si>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</si>
  <si>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</si>
  <si>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</si>
  <si>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</si>
  <si>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</si>
  <si>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</si>
  <si>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</si>
  <si>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</si>
  <si>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</si>
  <si>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</si>
  <si>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</si>
  <si>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</si>
  <si>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</si>
  <si>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</si>
  <si>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</si>
  <si>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</si>
  <si>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</si>
  <si>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</si>
  <si>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</si>
  <si>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</si>
  <si>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</si>
  <si>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</si>
  <si>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</si>
  <si>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</si>
  <si>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</si>
  <si>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</si>
  <si>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</si>
  <si>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</si>
  <si>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</si>
  <si>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</si>
  <si>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</si>
  <si>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</si>
  <si>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</si>
  <si>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</si>
  <si>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</si>
  <si>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</si>
  <si>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</si>
  <si>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</si>
  <si>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</si>
  <si>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</si>
  <si>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</si>
  <si>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</si>
  <si>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</si>
  <si>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</si>
  <si>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</si>
  <si>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</si>
  <si>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</si>
  <si>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</si>
  <si>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</si>
  <si>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</si>
  <si>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</si>
  <si>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</si>
  <si>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</si>
  <si>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</si>
  <si>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</si>
  <si>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</si>
  <si>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</si>
  <si>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</si>
  <si>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</si>
  <si>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</si>
  <si>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</si>
  <si>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</si>
  <si>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</si>
  <si>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</si>
  <si>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</si>
  <si>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</si>
  <si>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</si>
  <si>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</si>
  <si>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</si>
  <si>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</si>
  <si>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</si>
  <si>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</si>
  <si>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</si>
  <si>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</si>
  <si>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</si>
  <si>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</si>
  <si>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</si>
  <si>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</si>
  <si>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</si>
  <si>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</si>
  <si>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</si>
  <si>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</si>
  <si>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</si>
  <si>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</si>
  <si>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</si>
  <si>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</si>
  <si>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</si>
  <si>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</si>
  <si>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</si>
  <si>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</si>
  <si>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</si>
  <si>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</si>
  <si>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</si>
  <si>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</si>
  <si>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</si>
  <si>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</si>
  <si>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</si>
  <si>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</si>
  <si>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</si>
  <si>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</si>
  <si>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</si>
  <si>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</si>
  <si>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</si>
  <si>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</si>
  <si>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</si>
  <si>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</si>
  <si>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</si>
  <si>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</si>
  <si>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</si>
  <si>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</si>
  <si>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</si>
  <si>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</si>
  <si>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</si>
  <si>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</si>
  <si>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</si>
  <si>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</si>
  <si>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</si>
  <si>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</si>
  <si>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</si>
  <si>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</si>
  <si>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</si>
  <si>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</si>
  <si>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</si>
  <si>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</si>
  <si>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</si>
  <si>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</si>
  <si>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</si>
  <si>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</si>
  <si>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</si>
  <si>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</si>
  <si>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</si>
  <si>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</si>
  <si>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</si>
  <si>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</si>
  <si>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</si>
  <si>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</si>
  <si>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</si>
  <si>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</si>
  <si>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</si>
  <si>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</si>
  <si>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</si>
  <si>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</si>
  <si>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</si>
  <si>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</si>
  <si>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</si>
  <si>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</si>
  <si>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</si>
  <si>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</si>
  <si>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</si>
  <si>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</si>
  <si>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</si>
  <si>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</si>
  <si>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</si>
  <si>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</si>
  <si>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</si>
  <si>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</si>
  <si>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</si>
  <si>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</si>
  <si>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</si>
  <si>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</si>
  <si>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</si>
  <si>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</si>
  <si>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</si>
  <si>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</si>
  <si>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</si>
  <si>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</si>
  <si>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</si>
  <si>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</si>
  <si>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</si>
  <si>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</si>
  <si>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</si>
  <si>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</si>
  <si>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</si>
  <si>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</si>
  <si>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</si>
  <si>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</si>
  <si>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</si>
  <si>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</si>
  <si>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</si>
  <si>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</si>
  <si>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</si>
  <si>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</si>
  <si>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</si>
  <si>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</si>
  <si>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</si>
  <si>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</si>
  <si>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</si>
  <si>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</si>
  <si>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</si>
  <si>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</si>
  <si>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</si>
  <si>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</si>
  <si>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</si>
  <si>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</si>
  <si>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</si>
  <si>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</si>
  <si>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</si>
  <si>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</si>
  <si>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</si>
  <si>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</si>
  <si>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</si>
  <si>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</si>
  <si>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</si>
  <si>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</si>
  <si>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</si>
  <si>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</si>
  <si>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</si>
  <si>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</si>
  <si>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</si>
  <si>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</si>
  <si>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</si>
  <si>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</si>
  <si>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</si>
  <si>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</si>
  <si>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</si>
  <si>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</si>
  <si>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</si>
  <si>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</si>
  <si>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</si>
  <si>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</si>
  <si>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</si>
  <si>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</si>
  <si>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</si>
  <si>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</si>
  <si>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</si>
  <si>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</si>
  <si>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</si>
  <si>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</si>
  <si>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</si>
  <si>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</si>
  <si>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</si>
  <si>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</si>
  <si>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</si>
  <si>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</si>
  <si>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</si>
  <si>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</si>
  <si>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</si>
  <si>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</si>
  <si>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</si>
  <si>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</si>
  <si>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</si>
  <si>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</si>
  <si>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</si>
  <si>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</si>
  <si>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</si>
  <si>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</si>
  <si>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</si>
  <si>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</si>
  <si>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</si>
  <si>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</si>
  <si>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</si>
  <si>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</si>
  <si>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</si>
  <si>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</si>
  <si>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</si>
  <si>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</si>
  <si>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</si>
  <si>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</si>
  <si>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</si>
  <si>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</si>
  <si>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</si>
  <si>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</si>
  <si>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</si>
  <si>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</si>
  <si>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</si>
  <si>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</si>
  <si>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</si>
  <si>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</si>
  <si>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</si>
  <si>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</si>
  <si>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</si>
  <si>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</si>
  <si>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</si>
  <si>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</si>
  <si>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</si>
  <si>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</si>
  <si>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</si>
  <si>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</si>
  <si>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</si>
  <si>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</si>
  <si>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</si>
  <si>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</si>
  <si>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</si>
  <si>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</si>
  <si>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</si>
  <si>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</si>
  <si>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</si>
  <si>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</si>
  <si>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</si>
  <si>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</si>
  <si>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</si>
  <si>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</si>
  <si>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</si>
  <si>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</si>
  <si>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</si>
  <si>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</si>
  <si>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</si>
  <si>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</si>
  <si>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</si>
  <si>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</si>
  <si>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</si>
  <si>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</si>
  <si>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</si>
  <si>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</si>
  <si>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</si>
  <si>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</si>
  <si>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</si>
  <si>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</si>
  <si>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</si>
  <si>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</si>
  <si>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</si>
  <si>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</si>
  <si>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</si>
  <si>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</si>
  <si>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</si>
  <si>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</si>
  <si>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</si>
  <si>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</si>
  <si>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</si>
  <si>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</si>
  <si>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</si>
  <si>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</si>
  <si>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</si>
  <si>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</si>
  <si>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</si>
  <si>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</si>
  <si>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</si>
  <si>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</si>
  <si>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</si>
  <si>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</si>
  <si>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</si>
  <si>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</si>
  <si>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</si>
  <si>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</si>
  <si>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</si>
  <si>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</si>
  <si>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</si>
  <si>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</si>
  <si>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</si>
  <si>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</si>
  <si>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</si>
  <si>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</si>
  <si>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</si>
  <si>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</si>
  <si>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</si>
  <si>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</si>
  <si>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</si>
  <si>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</si>
  <si>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</si>
  <si>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</si>
  <si>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</si>
  <si>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</si>
  <si>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</si>
  <si>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</si>
  <si>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</si>
  <si>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</si>
  <si>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</si>
  <si>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</si>
  <si>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</si>
  <si>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</si>
  <si>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</si>
  <si>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</si>
  <si>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</si>
  <si>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</si>
  <si>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</si>
  <si>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</si>
  <si>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</si>
  <si>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</si>
  <si>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</si>
  <si>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</si>
  <si>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</si>
  <si>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</si>
  <si>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</si>
  <si>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</si>
  <si>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</si>
  <si>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</si>
  <si>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</si>
  <si>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</si>
  <si>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</si>
  <si>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</si>
  <si>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</si>
  <si>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</si>
  <si>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</si>
  <si>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</si>
  <si>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</si>
  <si>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</si>
  <si>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</si>
  <si>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</si>
  <si>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</si>
  <si>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</si>
  <si>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</si>
  <si>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</si>
  <si>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</si>
  <si>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</si>
  <si>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</si>
  <si>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</si>
  <si>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</si>
  <si>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</si>
  <si>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</si>
  <si>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</si>
  <si>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</si>
  <si>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</si>
  <si>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</si>
  <si>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</si>
  <si>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</si>
  <si>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</si>
  <si>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</si>
  <si>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</si>
  <si>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</si>
  <si>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</si>
  <si>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</si>
  <si>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</si>
  <si>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</si>
  <si>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</si>
  <si>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</si>
  <si>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</si>
  <si>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</si>
  <si>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</si>
  <si>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</si>
  <si>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</si>
  <si>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</si>
  <si>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</si>
  <si>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</si>
  <si>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</si>
  <si>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</si>
  <si>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</si>
  <si>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</si>
  <si>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</si>
  <si>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</si>
  <si>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</si>
  <si>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</si>
  <si>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</si>
  <si>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</si>
  <si>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</si>
  <si>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</si>
  <si>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</si>
  <si>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</si>
  <si>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</si>
  <si>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</si>
  <si>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</si>
  <si>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</si>
  <si>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</si>
  <si>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</si>
  <si>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</si>
  <si>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</si>
  <si>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</si>
  <si>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</si>
  <si>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</si>
  <si>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</si>
  <si>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</si>
  <si>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</si>
  <si>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</si>
  <si>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</si>
  <si>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</si>
  <si>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</si>
  <si>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</si>
  <si>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</si>
  <si>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</si>
  <si>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</si>
  <si>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</si>
  <si>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</si>
  <si>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</si>
  <si>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</si>
  <si>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</si>
  <si>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</si>
  <si>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</si>
  <si>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</si>
  <si>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</si>
  <si>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</si>
  <si>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</si>
  <si>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</si>
  <si>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</si>
  <si>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</si>
  <si>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</si>
  <si>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</si>
  <si>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</si>
  <si>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</si>
  <si>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</si>
  <si>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</si>
  <si>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</si>
  <si>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</si>
  <si>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</si>
  <si>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</si>
  <si>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</si>
  <si>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</si>
  <si>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</si>
  <si>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</si>
  <si>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</si>
  <si>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</si>
  <si>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</si>
  <si>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</si>
  <si>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</si>
  <si>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</si>
  <si>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</si>
  <si>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</si>
  <si>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</si>
  <si>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</si>
  <si>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</si>
  <si>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</si>
  <si>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</si>
  <si>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</si>
  <si>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</si>
  <si>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</si>
  <si>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</si>
  <si>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</si>
  <si>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</si>
  <si>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</si>
  <si>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</si>
  <si>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</si>
  <si>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</si>
  <si>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</si>
  <si>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</si>
  <si>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</si>
  <si>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</si>
  <si>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</si>
  <si>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</si>
  <si>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</si>
  <si>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</si>
  <si>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</si>
  <si>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</si>
  <si>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</si>
  <si>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</si>
  <si>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</si>
  <si>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</si>
  <si>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</si>
  <si>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</si>
  <si>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</si>
  <si>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</si>
  <si>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</si>
  <si>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</si>
  <si>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</si>
  <si>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</si>
  <si>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</si>
  <si>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</si>
  <si>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</si>
  <si>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</si>
  <si>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</si>
  <si>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</si>
  <si>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</si>
  <si>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</si>
  <si>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</si>
  <si>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</si>
  <si>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</si>
  <si>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</si>
  <si>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</si>
  <si>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</si>
  <si>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</si>
  <si>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</si>
  <si>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</si>
  <si>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</si>
  <si>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</si>
  <si>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</si>
  <si>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</si>
  <si>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</si>
  <si>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</si>
  <si>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</si>
  <si>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</si>
  <si>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</si>
  <si>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</si>
  <si>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</si>
  <si>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</si>
  <si>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</si>
  <si>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</si>
  <si>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</si>
  <si>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</si>
  <si>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</si>
  <si>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</si>
  <si>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</si>
  <si>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</si>
  <si>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</si>
  <si>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</si>
  <si>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</si>
  <si>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</si>
  <si>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</si>
  <si>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</si>
  <si>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</si>
  <si>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</si>
  <si>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</si>
  <si>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</si>
  <si>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</si>
  <si>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</si>
  <si>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</si>
  <si>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</si>
  <si>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</si>
  <si>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</si>
  <si>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</si>
  <si>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</si>
  <si>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</si>
  <si>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</si>
  <si>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</si>
  <si>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</si>
  <si>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</si>
  <si>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</si>
  <si>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</si>
  <si>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</si>
  <si>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</si>
  <si>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</si>
  <si>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</si>
  <si>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</si>
  <si>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</si>
  <si>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</si>
  <si>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</si>
  <si>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</si>
  <si>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</si>
  <si>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</si>
  <si>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</si>
  <si>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</si>
  <si>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</si>
  <si>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</si>
  <si>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</si>
  <si>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</si>
  <si>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</si>
  <si>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</si>
  <si>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</si>
  <si>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</si>
  <si>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</si>
  <si>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</si>
  <si>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</si>
  <si>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</si>
  <si>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</si>
  <si>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</si>
  <si>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</si>
  <si>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</si>
  <si>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</si>
  <si>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</si>
  <si>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</si>
  <si>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</si>
  <si>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</si>
  <si>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</si>
  <si>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</si>
  <si>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</si>
  <si>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</si>
  <si>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</si>
  <si>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</si>
  <si>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</si>
  <si>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</si>
  <si>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</si>
  <si>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</si>
  <si>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</si>
  <si>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</si>
  <si>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</si>
  <si>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</si>
  <si>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</si>
  <si>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</si>
  <si>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</si>
  <si>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</si>
  <si>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</si>
  <si>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</si>
  <si>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</si>
  <si>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</si>
  <si>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</si>
  <si>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</si>
  <si>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</si>
  <si>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</si>
  <si>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</si>
  <si>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</si>
  <si>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</si>
  <si>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</si>
  <si>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</si>
  <si>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</si>
  <si>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</si>
  <si>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</si>
  <si>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</si>
  <si>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</si>
  <si>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</si>
  <si>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</si>
  <si>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</si>
  <si>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</si>
  <si>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</si>
  <si>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</si>
  <si>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</si>
  <si>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</si>
  <si>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</si>
  <si>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</si>
  <si>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</si>
  <si>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</si>
  <si>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</si>
  <si>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</si>
  <si>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</si>
  <si>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</si>
  <si>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</si>
  <si>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</si>
  <si>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</si>
  <si>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</si>
  <si>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</si>
  <si>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</si>
  <si>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</si>
  <si>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</si>
  <si>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</si>
  <si>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</si>
  <si>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</si>
  <si>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</si>
  <si>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</si>
  <si>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</si>
  <si>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</si>
  <si>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</si>
  <si>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</si>
  <si>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</si>
  <si>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</si>
  <si>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</si>
  <si>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</si>
  <si>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</si>
  <si>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</si>
  <si>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</si>
  <si>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</si>
  <si>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</si>
  <si>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</si>
  <si>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</si>
  <si>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</si>
  <si>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</si>
  <si>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</si>
  <si>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</si>
  <si>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</si>
  <si>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</si>
  <si>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</si>
  <si>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</si>
  <si>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</si>
  <si>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</si>
  <si>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</si>
  <si>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</si>
  <si>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</si>
  <si>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</si>
  <si>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</si>
  <si>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</si>
  <si>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</si>
  <si>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</si>
  <si>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</si>
  <si>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</si>
  <si>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</si>
  <si>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</si>
  <si>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</si>
  <si>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</si>
  <si>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</si>
  <si>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</si>
  <si>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</si>
  <si>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</si>
  <si>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</si>
  <si>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</si>
  <si>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</si>
  <si>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</si>
  <si>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</si>
  <si>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</si>
  <si>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</si>
  <si>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</si>
  <si>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</si>
  <si>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</si>
  <si>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</si>
  <si>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</si>
  <si>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</si>
  <si>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</si>
  <si>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</si>
  <si>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</si>
  <si>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</si>
  <si>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</si>
  <si>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</si>
  <si>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</si>
  <si>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</si>
  <si>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</si>
  <si>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</si>
  <si>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</si>
  <si>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</si>
  <si>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</si>
  <si>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</si>
  <si>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</si>
  <si>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</si>
  <si>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</si>
  <si>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</si>
  <si>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</si>
  <si>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</si>
  <si>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</si>
  <si>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</si>
  <si>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</si>
  <si>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</si>
  <si>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</si>
  <si>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</si>
  <si>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</si>
  <si>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</si>
  <si>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</si>
  <si>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</si>
  <si>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</si>
  <si>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</si>
  <si>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</si>
  <si>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</si>
  <si>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</si>
  <si>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</si>
  <si>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</si>
  <si>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</si>
  <si>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</si>
  <si>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</si>
  <si>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</si>
  <si>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</si>
  <si>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</si>
  <si>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</si>
  <si>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</si>
  <si>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</si>
  <si>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</si>
  <si>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</si>
  <si>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</si>
  <si>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</si>
  <si>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</si>
  <si>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</si>
  <si>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</si>
  <si>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</si>
  <si>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</si>
  <si>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</si>
  <si>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</si>
  <si>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</si>
  <si>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</si>
  <si>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</si>
  <si>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</si>
  <si>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</si>
  <si>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</si>
  <si>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</si>
  <si>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</si>
  <si>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</si>
  <si>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</si>
  <si>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</si>
  <si>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</si>
  <si>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</si>
  <si>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</si>
  <si>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</si>
  <si>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</si>
  <si>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</si>
  <si>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</si>
  <si>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</si>
  <si>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</si>
  <si>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</si>
  <si>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</si>
  <si>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</si>
  <si>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</si>
  <si>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</si>
  <si>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</si>
  <si>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</si>
  <si>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</si>
  <si>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</si>
  <si>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</si>
  <si>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</si>
  <si>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</si>
  <si>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</si>
  <si>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</si>
  <si>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</si>
  <si>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</si>
  <si>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</si>
  <si>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</si>
  <si>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</si>
  <si>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</si>
  <si>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</si>
  <si>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</si>
  <si>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</si>
  <si>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</si>
  <si>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</si>
  <si>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</si>
  <si>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</si>
  <si>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</si>
  <si>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</si>
  <si>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</si>
  <si>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</si>
  <si>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</si>
  <si>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</si>
  <si>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</si>
  <si>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</si>
  <si>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</si>
  <si>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</si>
  <si>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</si>
  <si>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</si>
  <si>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</si>
  <si>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</si>
  <si>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</si>
  <si>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</si>
  <si>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</si>
  <si>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</si>
  <si>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</si>
  <si>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</si>
  <si>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</si>
  <si>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</si>
  <si>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</si>
  <si>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</si>
  <si>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</si>
  <si>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</si>
  <si>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</si>
  <si>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</si>
  <si>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</si>
  <si>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</si>
  <si>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</si>
  <si>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</si>
  <si>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</si>
  <si>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</si>
  <si>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</si>
  <si>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</si>
  <si>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</si>
  <si>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</si>
  <si>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</si>
  <si>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</si>
  <si>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</si>
  <si>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</si>
  <si>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</si>
  <si>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</si>
  <si>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</si>
  <si>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</si>
  <si>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</si>
  <si>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</si>
  <si>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</si>
  <si>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</si>
  <si>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</si>
  <si>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</si>
  <si>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</si>
  <si>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</si>
  <si>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</si>
  <si>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</si>
  <si>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</si>
  <si>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</si>
  <si>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</si>
  <si>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</si>
  <si>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</si>
  <si>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</si>
  <si>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</si>
  <si>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</si>
  <si>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</si>
  <si>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</si>
  <si>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</si>
  <si>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</si>
  <si>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</si>
  <si>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</si>
  <si>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</si>
  <si>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</si>
  <si>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</si>
  <si>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</si>
  <si>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</si>
  <si>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</si>
  <si>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</si>
  <si>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</si>
  <si>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</si>
  <si>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</si>
  <si>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</si>
  <si>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</si>
  <si>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</si>
  <si>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</si>
  <si>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</si>
  <si>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</si>
  <si>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</si>
  <si>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</si>
  <si>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</si>
  <si>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</si>
  <si>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</si>
  <si>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</si>
  <si>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</si>
  <si>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</si>
  <si>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</si>
  <si>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</si>
  <si>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</si>
  <si>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</si>
  <si>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</si>
  <si>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</si>
  <si>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</si>
  <si>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</si>
  <si>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</si>
  <si>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</si>
  <si>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</si>
  <si>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</si>
  <si>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</si>
  <si>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</si>
  <si>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</si>
  <si>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</si>
  <si>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</si>
  <si>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</si>
  <si>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</si>
  <si>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</si>
  <si>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</si>
  <si>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</si>
  <si>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</si>
  <si>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</si>
  <si>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</si>
  <si>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</si>
  <si>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</si>
  <si>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</si>
  <si>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</si>
  <si>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</si>
  <si>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</si>
  <si>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</si>
  <si>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</si>
  <si>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</si>
  <si>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</si>
  <si>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</si>
  <si>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</si>
  <si>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</si>
  <si>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</si>
  <si>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</si>
  <si>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</si>
  <si>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</si>
  <si>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</si>
  <si>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</si>
  <si>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</si>
  <si>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</si>
  <si>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</si>
  <si>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</si>
  <si>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</si>
  <si>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</si>
  <si>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</si>
  <si>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</si>
  <si>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</si>
  <si>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</si>
  <si>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</si>
  <si>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</si>
  <si>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</si>
  <si>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</si>
  <si>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</si>
  <si>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</si>
  <si>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</si>
  <si>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</si>
  <si>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</si>
  <si>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</si>
  <si>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</si>
  <si>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</si>
  <si>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</si>
  <si>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</si>
  <si>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</si>
  <si>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</si>
  <si>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</si>
  <si>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</si>
  <si>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</si>
  <si>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</si>
  <si>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</si>
  <si>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</si>
  <si>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</si>
  <si>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</si>
  <si>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</si>
  <si>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</si>
  <si>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</si>
  <si>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</si>
  <si>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</si>
  <si>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</si>
  <si>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</si>
  <si>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</si>
  <si>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</si>
  <si>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</si>
  <si>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</si>
  <si>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</si>
  <si>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</si>
  <si>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</si>
  <si>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</si>
  <si>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</si>
  <si>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</si>
  <si>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</si>
  <si>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</si>
  <si>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</si>
  <si>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</si>
  <si>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</si>
  <si>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</si>
  <si>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</si>
  <si>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</si>
  <si>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</si>
  <si>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</si>
  <si>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</si>
  <si>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</si>
  <si>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</si>
  <si>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</si>
  <si>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</si>
  <si>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</si>
  <si>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</si>
  <si>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</si>
  <si>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</si>
  <si>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</si>
  <si>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</si>
  <si>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</si>
  <si>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</si>
  <si>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</si>
  <si>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</si>
  <si>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</si>
  <si>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</si>
  <si>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</si>
  <si>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</si>
  <si>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</si>
  <si>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</si>
  <si>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</si>
  <si>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</si>
  <si>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</si>
  <si>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</si>
  <si>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</si>
  <si>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</si>
  <si>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</si>
  <si>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</si>
  <si>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</si>
  <si>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</si>
  <si>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</si>
  <si>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</si>
  <si>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</si>
  <si>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</si>
  <si>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</si>
  <si>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</si>
  <si>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</si>
  <si>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</si>
  <si>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</si>
  <si>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</si>
  <si>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</si>
  <si>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</si>
  <si>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</si>
  <si>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</si>
  <si>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</si>
  <si>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</si>
  <si>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</si>
  <si>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</si>
  <si>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</si>
  <si>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</si>
  <si>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</si>
  <si>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</si>
  <si>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</si>
  <si>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</si>
  <si>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</si>
  <si>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</si>
  <si>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</si>
  <si>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</si>
  <si>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</si>
  <si>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</si>
  <si>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</si>
  <si>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</si>
  <si>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</si>
  <si>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</si>
  <si>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</si>
  <si>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</si>
  <si>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</si>
  <si>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</si>
  <si>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</si>
  <si>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</si>
  <si>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</si>
  <si>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</si>
  <si>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</si>
  <si>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</si>
  <si>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</si>
  <si>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</si>
  <si>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</si>
  <si>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</si>
  <si>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</si>
  <si>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</si>
  <si>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</si>
  <si>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</si>
  <si>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</si>
  <si>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</si>
  <si>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</si>
  <si>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</si>
  <si>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</si>
  <si>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</si>
  <si>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</si>
  <si>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</si>
  <si>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</si>
  <si>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</si>
  <si>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</si>
  <si>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</si>
  <si>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</si>
  <si>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</si>
  <si>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</si>
  <si>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</si>
  <si>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</si>
  <si>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</si>
  <si>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</si>
  <si>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</si>
  <si>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</si>
  <si>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</si>
  <si>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</si>
  <si>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</si>
  <si>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</si>
  <si>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</si>
  <si>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</si>
  <si>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</si>
  <si>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</si>
  <si>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</si>
  <si>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</si>
  <si>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</si>
  <si>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</si>
  <si>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</si>
  <si>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</si>
  <si>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</si>
  <si>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</si>
  <si>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</si>
  <si>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</si>
  <si>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</si>
  <si>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</si>
  <si>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</si>
  <si>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</si>
  <si>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</si>
  <si>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</si>
  <si>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</si>
  <si>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</si>
  <si>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</si>
  <si>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</si>
  <si>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</si>
  <si>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</si>
  <si>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</si>
  <si>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</si>
  <si>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</si>
  <si>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</si>
  <si>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</si>
  <si>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</si>
  <si>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</si>
  <si>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</si>
  <si>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</si>
  <si>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</si>
  <si>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</si>
  <si>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</si>
  <si>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</si>
  <si>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</si>
  <si>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</si>
  <si>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</si>
  <si>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</si>
  <si>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</si>
  <si>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</si>
  <si>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</si>
  <si>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</si>
  <si>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</si>
  <si>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</si>
  <si>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</si>
  <si>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</si>
  <si>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</si>
  <si>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</si>
  <si>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</si>
  <si>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</si>
  <si>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</si>
  <si>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</si>
  <si>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</si>
  <si>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</si>
  <si>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</si>
  <si>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</si>
  <si>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</si>
  <si>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</si>
  <si>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</si>
  <si>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</si>
  <si>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</si>
  <si>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</si>
  <si>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</si>
  <si>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</si>
  <si>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</si>
  <si>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</si>
  <si>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</si>
  <si>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</si>
  <si>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</si>
  <si>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</si>
  <si>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</si>
  <si>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</si>
  <si>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</si>
  <si>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</si>
  <si>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</si>
  <si>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</si>
  <si>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</si>
  <si>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</si>
  <si>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</si>
  <si>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</si>
  <si>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</si>
  <si>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</si>
  <si>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</si>
  <si>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</si>
  <si>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</si>
  <si>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</si>
  <si>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</si>
  <si>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</si>
  <si>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</si>
  <si>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</si>
  <si>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</si>
  <si>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</si>
  <si>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</si>
  <si>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</si>
  <si>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</si>
  <si>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</si>
  <si>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</si>
  <si>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</si>
  <si>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</si>
  <si>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</si>
  <si>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</si>
  <si>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</si>
  <si>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</si>
  <si>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</si>
  <si>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</si>
  <si>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</si>
  <si>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</si>
  <si>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</si>
  <si>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</si>
  <si>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</si>
  <si>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</si>
  <si>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</si>
  <si>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</si>
  <si>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</si>
  <si>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</si>
  <si>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</si>
  <si>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</si>
  <si>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</si>
  <si>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</si>
  <si>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</si>
  <si>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</si>
  <si>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</si>
  <si>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</si>
  <si>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</si>
  <si>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</si>
  <si>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</si>
  <si>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</si>
  <si>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</si>
  <si>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</si>
  <si>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</si>
  <si>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</si>
  <si>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</si>
  <si>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</si>
  <si>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</si>
  <si>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</si>
  <si>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</si>
  <si>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</si>
  <si>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</si>
  <si>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</si>
  <si>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</si>
  <si>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</si>
  <si>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</si>
  <si>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</si>
  <si>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</si>
  <si>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</si>
  <si>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</si>
  <si>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</si>
  <si>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</si>
  <si>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</si>
  <si>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</si>
  <si>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</si>
  <si>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</si>
  <si>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</si>
  <si>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</si>
  <si>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</si>
  <si>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</si>
  <si>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</si>
  <si>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</si>
  <si>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</si>
  <si>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</si>
  <si>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</si>
  <si>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</si>
  <si>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</si>
  <si>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</si>
  <si>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</si>
  <si>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</si>
  <si>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</si>
  <si>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</si>
  <si>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</si>
  <si>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</si>
  <si>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</si>
  <si>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</si>
  <si>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</si>
  <si>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</si>
  <si>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</si>
  <si>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</si>
  <si>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</si>
  <si>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</si>
  <si>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</si>
  <si>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</si>
  <si>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</si>
  <si>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</si>
  <si>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</si>
  <si>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</si>
  <si>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</si>
  <si>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</si>
  <si>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</si>
  <si>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</si>
  <si>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</si>
  <si>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</si>
  <si>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</si>
  <si>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</si>
  <si>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</si>
  <si>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</si>
  <si>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</si>
  <si>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</si>
  <si>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</si>
  <si>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</si>
  <si>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</si>
  <si>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</si>
  <si>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</si>
  <si>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</si>
  <si>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</si>
  <si>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</si>
  <si>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</si>
  <si>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</si>
  <si>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</si>
  <si>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</si>
  <si>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</si>
  <si>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</si>
  <si>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</si>
  <si>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</si>
  <si>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</si>
  <si>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</si>
  <si>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</si>
  <si>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</si>
  <si>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</si>
  <si>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</si>
  <si>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</si>
  <si>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</si>
  <si>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</si>
  <si>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</si>
  <si>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</si>
  <si>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</si>
  <si>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</si>
  <si>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</si>
  <si>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</si>
  <si>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</si>
  <si>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</si>
  <si>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</si>
  <si>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</si>
  <si>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</si>
  <si>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</si>
  <si>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</si>
  <si>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</si>
  <si>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</si>
  <si>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</si>
  <si>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</si>
  <si>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</si>
  <si>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</si>
  <si>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</si>
  <si>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</si>
  <si>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</si>
  <si>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</si>
  <si>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</si>
  <si>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</si>
  <si>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</si>
  <si>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</si>
  <si>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</si>
  <si>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</si>
  <si>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</si>
  <si>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</si>
  <si>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</si>
  <si>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</si>
  <si>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</si>
  <si>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</si>
  <si>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</si>
  <si>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</si>
  <si>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</si>
  <si>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</si>
  <si>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</si>
  <si>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</si>
  <si>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</si>
  <si>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</si>
  <si>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</si>
  <si>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</si>
  <si>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</si>
  <si>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</si>
  <si>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</si>
  <si>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</si>
  <si>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</si>
  <si>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</si>
  <si>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</si>
  <si>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</si>
  <si>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</si>
  <si>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</si>
  <si>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</si>
  <si>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</si>
  <si>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</si>
  <si>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</si>
  <si>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</si>
  <si>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</si>
  <si>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</si>
  <si>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</si>
  <si>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</si>
  <si>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</si>
  <si>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</si>
  <si>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</si>
  <si>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</si>
  <si>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</si>
  <si>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</si>
  <si>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</si>
  <si>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</si>
  <si>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</si>
  <si>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</si>
  <si>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</si>
  <si>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</si>
  <si>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</si>
  <si>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</si>
  <si>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</si>
  <si>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</si>
  <si>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</si>
  <si>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</si>
  <si>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</si>
  <si>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</si>
  <si>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</si>
  <si>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</si>
  <si>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</si>
  <si>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</si>
  <si>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</si>
  <si>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</si>
  <si>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</si>
  <si>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</si>
  <si>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</si>
  <si>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</si>
  <si>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</si>
  <si>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</si>
  <si>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</si>
  <si>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</si>
  <si>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</si>
  <si>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</si>
  <si>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</si>
  <si>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</si>
  <si>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</si>
  <si>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</si>
  <si>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</si>
  <si>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</si>
  <si>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</si>
  <si>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</si>
  <si>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</si>
  <si>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</si>
  <si>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</si>
  <si>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</si>
  <si>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</si>
  <si>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</si>
  <si>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</si>
  <si>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</si>
  <si>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</si>
  <si>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</si>
  <si>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</si>
  <si>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</si>
  <si>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</si>
  <si>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</si>
  <si>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</si>
  <si>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</si>
  <si>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</si>
  <si>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</si>
  <si>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</si>
  <si>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</si>
  <si>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</si>
  <si>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</si>
  <si>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</si>
  <si>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</si>
  <si>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</si>
  <si>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</si>
  <si>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</si>
  <si>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</si>
  <si>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</si>
  <si>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</si>
  <si>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</si>
  <si>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</si>
  <si>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</si>
  <si>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</si>
  <si>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</si>
  <si>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</si>
  <si>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</si>
  <si>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</si>
  <si>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</si>
  <si>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</si>
  <si>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</si>
  <si>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</si>
  <si>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</si>
  <si>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</si>
  <si>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</si>
  <si>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</si>
  <si>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</si>
  <si>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</si>
  <si>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</si>
  <si>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</si>
  <si>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</si>
  <si>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</si>
  <si>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</si>
  <si>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</si>
  <si>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</si>
  <si>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</si>
  <si>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</si>
  <si>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</si>
  <si>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</si>
  <si>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</si>
  <si>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</si>
  <si>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</si>
  <si>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</si>
  <si>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</si>
  <si>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</si>
  <si>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</si>
  <si>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</si>
  <si>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</si>
  <si>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</si>
  <si>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</si>
  <si>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</si>
  <si>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</si>
  <si>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</si>
  <si>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</si>
  <si>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</si>
  <si>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</si>
  <si>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</si>
  <si>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</si>
  <si>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</si>
  <si>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</si>
  <si>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</si>
  <si>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</si>
  <si>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</si>
  <si>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</si>
  <si>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</si>
  <si>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</si>
  <si>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</si>
  <si>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</si>
  <si>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</si>
  <si>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</si>
  <si>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</si>
  <si>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</si>
  <si>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</si>
  <si>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</si>
  <si>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</si>
  <si>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</si>
  <si>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</si>
  <si>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</si>
  <si>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</si>
  <si>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</si>
  <si>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</si>
  <si>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</si>
  <si>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</si>
  <si>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</si>
  <si>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</si>
  <si>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</si>
  <si>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</si>
  <si>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</si>
  <si>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</si>
  <si>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</si>
  <si>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</si>
  <si>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</si>
  <si>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</si>
  <si>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</si>
  <si>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</si>
  <si>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</si>
  <si>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</si>
  <si>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</si>
  <si>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</si>
  <si>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</si>
  <si>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</si>
  <si>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</si>
  <si>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</si>
  <si>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</si>
  <si>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</si>
  <si>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</si>
  <si>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</si>
  <si>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</si>
  <si>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</si>
  <si>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</si>
  <si>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</si>
  <si>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</si>
  <si>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</si>
  <si>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</si>
  <si>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</si>
  <si>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</si>
  <si>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</si>
  <si>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</si>
  <si>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</si>
  <si>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</si>
  <si>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</si>
  <si>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</si>
  <si>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</si>
  <si>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</si>
  <si>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</si>
  <si>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</si>
  <si>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</si>
  <si>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</si>
  <si>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</si>
  <si>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</si>
  <si>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</si>
  <si>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</si>
  <si>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</si>
  <si>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</si>
  <si>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</si>
  <si>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</si>
  <si>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</si>
  <si>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</si>
  <si>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</si>
  <si>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</si>
  <si>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</si>
  <si>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</si>
  <si>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</si>
  <si>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</si>
  <si>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</si>
  <si>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</si>
  <si>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</si>
  <si>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</si>
  <si>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</si>
  <si>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</si>
  <si>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</si>
  <si>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</si>
  <si>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</si>
  <si>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</si>
  <si>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</si>
  <si>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</si>
  <si>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</si>
  <si>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</si>
  <si>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</si>
  <si>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</si>
  <si>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</si>
  <si>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</si>
  <si>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</si>
  <si>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</si>
  <si>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</si>
  <si>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</si>
  <si>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</si>
  <si>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</si>
  <si>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</si>
  <si>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</si>
  <si>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</si>
  <si>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</si>
  <si>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</si>
  <si>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</si>
  <si>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</si>
  <si>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</si>
  <si>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</si>
  <si>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</si>
  <si>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</si>
  <si>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</si>
  <si>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</si>
  <si>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</si>
  <si>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</si>
  <si>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</si>
  <si>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</si>
  <si>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</si>
  <si>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</si>
  <si>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</si>
  <si>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</si>
  <si>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</si>
  <si>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</si>
  <si>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</si>
  <si>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</si>
  <si>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</si>
  <si>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</si>
  <si>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</si>
  <si>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</si>
  <si>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</si>
  <si>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</si>
  <si>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</si>
  <si>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</si>
  <si>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</si>
  <si>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</si>
  <si>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</si>
  <si>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</si>
  <si>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</si>
  <si>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</si>
  <si>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</si>
  <si>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</si>
  <si>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</si>
  <si>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</si>
  <si>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</si>
  <si>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</si>
  <si>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</si>
  <si>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</si>
  <si>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</si>
  <si>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</si>
  <si>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</si>
  <si>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</si>
  <si>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</si>
  <si>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</si>
  <si>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</si>
  <si>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</si>
  <si>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</si>
  <si>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</si>
  <si>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</si>
  <si>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</si>
  <si>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</si>
  <si>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</si>
  <si>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</si>
  <si>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</si>
  <si>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</si>
  <si>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</si>
  <si>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</si>
  <si>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</si>
  <si>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</si>
  <si>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</si>
  <si>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</si>
  <si>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</si>
  <si>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</si>
  <si>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</si>
  <si>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</si>
  <si>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</si>
  <si>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</si>
  <si>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</si>
  <si>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</si>
  <si>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</si>
  <si>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</si>
  <si>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</si>
  <si>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</si>
  <si>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</si>
  <si>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</si>
  <si>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</si>
  <si>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</si>
  <si>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</si>
  <si>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</si>
  <si>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</si>
  <si>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</si>
  <si>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</si>
  <si>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</si>
  <si>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</si>
  <si>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</si>
  <si>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</si>
  <si>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</si>
  <si>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</si>
  <si>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</si>
  <si>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</si>
  <si>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</si>
  <si>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</si>
  <si>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</si>
  <si>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</si>
  <si>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</si>
  <si>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</si>
  <si>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</si>
  <si>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</si>
  <si>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</si>
  <si>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</si>
  <si>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</si>
  <si>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</si>
  <si>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</si>
  <si>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</si>
  <si>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</si>
  <si>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</si>
  <si>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</si>
  <si>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</si>
  <si>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</si>
  <si>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</si>
  <si>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</si>
  <si>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</si>
  <si>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</si>
  <si>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</si>
  <si>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</si>
  <si>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</si>
  <si>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</si>
  <si>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</si>
  <si>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</si>
  <si>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</si>
  <si>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</si>
  <si>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</si>
  <si>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</si>
  <si>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</si>
  <si>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</si>
  <si>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</si>
  <si>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</si>
  <si>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</si>
  <si>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</si>
  <si>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</si>
  <si>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</si>
  <si>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</si>
  <si>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</si>
  <si>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</si>
  <si>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</si>
  <si>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</si>
  <si>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</si>
  <si>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</si>
  <si>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</si>
  <si>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</si>
  <si>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</si>
  <si>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</si>
  <si>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</si>
  <si>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</si>
  <si>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</si>
  <si>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</si>
  <si>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</si>
  <si>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</si>
  <si>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</si>
  <si>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</si>
  <si>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</si>
  <si>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</si>
  <si>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</si>
  <si>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</si>
  <si>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</si>
  <si>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</si>
  <si>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</si>
  <si>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</si>
  <si>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</si>
  <si>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</si>
  <si>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</si>
  <si>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</si>
  <si>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</si>
  <si>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</si>
  <si>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</si>
  <si>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</si>
  <si>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</si>
  <si>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</si>
  <si>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</si>
  <si>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</si>
  <si>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</si>
  <si>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</si>
  <si>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</si>
  <si>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</si>
  <si>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</si>
  <si>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</si>
  <si>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</si>
  <si>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</si>
  <si>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</si>
  <si>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</si>
  <si>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</si>
  <si>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</si>
  <si>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</si>
  <si>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</si>
  <si>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</si>
  <si>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</si>
  <si>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</si>
  <si>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</si>
  <si>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</si>
  <si>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</si>
  <si>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</si>
  <si>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</si>
  <si>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</si>
  <si>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</si>
  <si>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</si>
  <si>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</si>
  <si>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</si>
  <si>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</si>
  <si>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</si>
  <si>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</si>
  <si>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</si>
  <si>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</si>
  <si>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</si>
  <si>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</si>
  <si>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</si>
  <si>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</si>
  <si>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</si>
  <si>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</si>
  <si>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</si>
  <si>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</si>
  <si>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</si>
  <si>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</si>
  <si>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</si>
  <si>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</si>
  <si>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</si>
  <si>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</si>
  <si>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</si>
  <si>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</si>
  <si>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</si>
  <si>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</si>
  <si>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</si>
  <si>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</si>
  <si>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</si>
  <si>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</si>
  <si>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</si>
  <si>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</si>
  <si>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</si>
  <si>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</si>
  <si>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</si>
  <si>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</si>
  <si>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</si>
  <si>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</si>
  <si>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</si>
  <si>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</si>
  <si>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</si>
  <si>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</si>
  <si>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</si>
  <si>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</si>
  <si>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</si>
  <si>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</si>
  <si>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</si>
  <si>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</si>
  <si>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</si>
  <si>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</si>
  <si>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</si>
  <si>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</si>
  <si>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</si>
  <si>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</si>
  <si>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</si>
  <si>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</si>
  <si>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</si>
  <si>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</si>
  <si>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</si>
  <si>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</si>
  <si>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</si>
  <si>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</si>
  <si>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</si>
  <si>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</si>
  <si>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</si>
  <si>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</si>
  <si>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</si>
  <si>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</si>
  <si>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</si>
  <si>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</si>
  <si>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</si>
  <si>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</si>
  <si>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</si>
  <si>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</si>
  <si>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</si>
  <si>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</si>
  <si>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</si>
  <si>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</si>
  <si>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</si>
  <si>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</si>
  <si>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</si>
  <si>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</si>
  <si>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</si>
  <si>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</si>
  <si>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</si>
  <si>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</si>
  <si>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</si>
  <si>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</si>
  <si>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</si>
  <si>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</si>
  <si>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</si>
  <si>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</si>
  <si>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</si>
  <si>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</si>
  <si>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</si>
  <si>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</si>
  <si>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</si>
  <si>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</si>
  <si>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</si>
  <si>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</si>
  <si>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</si>
  <si>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</si>
  <si>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</si>
  <si>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</si>
  <si>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</si>
  <si>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</si>
  <si>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</si>
  <si>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</si>
  <si>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</si>
  <si>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</si>
  <si>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</si>
  <si>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</si>
  <si>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</si>
  <si>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</si>
  <si>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</si>
  <si>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</si>
  <si>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</si>
  <si>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</si>
  <si>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</si>
  <si>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</si>
  <si>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</si>
  <si>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</si>
  <si>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</si>
  <si>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</si>
  <si>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</si>
  <si>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</si>
  <si>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</si>
  <si>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</si>
  <si>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</si>
  <si>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</si>
  <si>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</si>
  <si>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</si>
  <si>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</si>
  <si>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</si>
  <si>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</si>
  <si>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</si>
  <si>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</si>
  <si>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</si>
  <si>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</si>
  <si>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</si>
  <si>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</si>
  <si>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</si>
  <si>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</si>
  <si>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</si>
  <si>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</si>
  <si>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</si>
  <si>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</si>
  <si>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</si>
  <si>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</si>
  <si>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</si>
  <si>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</si>
  <si>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</si>
  <si>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</si>
  <si>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</si>
  <si>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</si>
  <si>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</si>
  <si>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</si>
  <si>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</si>
  <si>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</si>
  <si>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</si>
  <si>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</si>
  <si>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</si>
  <si>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</si>
  <si>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</si>
  <si>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</si>
  <si>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</si>
  <si>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</si>
  <si>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</si>
  <si>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</si>
  <si>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</si>
  <si>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</si>
  <si>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</si>
  <si>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</si>
  <si>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</si>
  <si>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</si>
  <si>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</si>
  <si>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</si>
  <si>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</si>
  <si>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</si>
  <si>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</si>
  <si>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</si>
  <si>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</si>
  <si>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</si>
  <si>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</si>
  <si>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</si>
  <si>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</si>
  <si>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</si>
  <si>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</si>
  <si>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</si>
  <si>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</si>
  <si>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</si>
  <si>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</si>
  <si>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</si>
  <si>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</si>
  <si>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</si>
  <si>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</si>
  <si>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</si>
  <si>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</si>
  <si>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</si>
  <si>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</si>
  <si>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</si>
  <si>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</si>
  <si>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</si>
  <si>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</si>
  <si>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</si>
  <si>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</si>
  <si>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</si>
  <si>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</si>
  <si>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</si>
  <si>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</si>
  <si>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</si>
  <si>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</si>
  <si>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</si>
  <si>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</si>
  <si>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</si>
  <si>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</si>
  <si>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</si>
  <si>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</si>
  <si>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</si>
  <si>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</si>
  <si>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</si>
  <si>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</si>
  <si>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</si>
  <si>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</si>
  <si>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</si>
  <si>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</si>
  <si>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</si>
  <si>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</si>
  <si>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</si>
  <si>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</si>
  <si>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</si>
  <si>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</si>
  <si>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</si>
  <si>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</si>
  <si>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</si>
  <si>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</si>
  <si>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</si>
  <si>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</si>
  <si>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</si>
  <si>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</si>
  <si>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</si>
  <si>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</si>
  <si>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</si>
  <si>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</si>
  <si>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</si>
  <si>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</si>
  <si>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</si>
  <si>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</si>
  <si>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</si>
  <si>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</si>
  <si>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</si>
  <si>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</si>
  <si>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</si>
  <si>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</si>
  <si>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</si>
  <si>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</si>
  <si>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</si>
  <si>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</si>
  <si>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</si>
  <si>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</si>
  <si>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</si>
  <si>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</si>
  <si>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</si>
  <si>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</si>
  <si>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</si>
  <si>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</si>
  <si>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</si>
  <si>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</si>
  <si>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</si>
  <si>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</si>
  <si>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</si>
  <si>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</si>
  <si>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</si>
  <si>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</si>
  <si>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</si>
  <si>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</si>
  <si>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</si>
  <si>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</si>
  <si>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</si>
  <si>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</si>
  <si>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</si>
  <si>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</si>
  <si>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</si>
  <si>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</si>
  <si>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</si>
  <si>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</si>
  <si>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</si>
  <si>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</si>
  <si>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</si>
  <si>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</si>
  <si>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</si>
  <si>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</si>
  <si>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</si>
  <si>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</si>
  <si>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</si>
  <si>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</si>
  <si>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</si>
  <si>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</si>
  <si>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</si>
  <si>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</si>
  <si>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</si>
  <si>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</si>
  <si>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</si>
  <si>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</si>
  <si>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</si>
  <si>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</si>
  <si>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</si>
  <si>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</si>
  <si>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</si>
  <si>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</si>
  <si>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</si>
  <si>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</si>
  <si>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</si>
  <si>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</si>
  <si>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</si>
  <si>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</si>
  <si>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</si>
  <si>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</si>
  <si>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</si>
  <si>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</si>
  <si>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</si>
  <si>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</si>
  <si>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</si>
  <si>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</si>
  <si>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</si>
  <si>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</si>
  <si>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</si>
  <si>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</si>
  <si>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</si>
  <si>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</si>
  <si>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</si>
  <si>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</si>
  <si>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</si>
  <si>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</si>
  <si>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</si>
  <si>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</si>
  <si>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</si>
  <si>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</si>
  <si>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</si>
  <si>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</si>
  <si>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</si>
  <si>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</si>
  <si>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</si>
  <si>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</si>
  <si>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</si>
  <si>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</si>
  <si>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</si>
  <si>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</si>
  <si>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</si>
  <si>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</si>
  <si>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</si>
  <si>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</si>
  <si>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</si>
  <si>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</si>
  <si>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</si>
  <si>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</si>
  <si>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</si>
  <si>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</si>
  <si>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</si>
  <si>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</si>
  <si>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</si>
  <si>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</si>
  <si>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</si>
  <si>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</si>
  <si>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</si>
  <si>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</si>
  <si>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</si>
  <si>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</si>
  <si>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</si>
  <si>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</si>
  <si>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</si>
  <si>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</si>
  <si>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</si>
  <si>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</si>
  <si>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</si>
  <si>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</si>
  <si>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</si>
  <si>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</si>
  <si>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</si>
  <si>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</si>
  <si>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</si>
  <si>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</si>
  <si>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</si>
  <si>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</si>
  <si>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</si>
  <si>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</si>
  <si>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</si>
  <si>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</si>
  <si>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</si>
  <si>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</si>
  <si>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</si>
  <si>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</si>
  <si>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</si>
  <si>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</si>
  <si>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</si>
  <si>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</si>
  <si>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</si>
  <si>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</si>
  <si>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</si>
  <si>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</si>
  <si>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</si>
  <si>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</si>
  <si>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</si>
  <si>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</si>
  <si>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</si>
  <si>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</si>
  <si>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</si>
  <si>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</si>
  <si>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</si>
  <si>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</si>
  <si>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</si>
  <si>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</si>
  <si>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</si>
  <si>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</si>
  <si>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</si>
  <si>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</si>
  <si>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</si>
  <si>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</si>
  <si>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</si>
  <si>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</si>
  <si>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</si>
  <si>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</si>
  <si>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</si>
  <si>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</si>
  <si>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</si>
  <si>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</si>
  <si>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</si>
  <si>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</si>
  <si>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</si>
  <si>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</si>
  <si>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</si>
  <si>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</si>
  <si>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</si>
  <si>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</si>
  <si>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</si>
  <si>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</si>
  <si>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</si>
  <si>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</si>
  <si>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</si>
  <si>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</si>
  <si>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</si>
  <si>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</si>
  <si>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</si>
  <si>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</si>
  <si>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</si>
  <si>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</si>
  <si>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</si>
  <si>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</si>
  <si>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</si>
  <si>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</si>
  <si>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</si>
  <si>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</si>
  <si>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</si>
  <si>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</si>
  <si>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</si>
  <si>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</si>
  <si>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</si>
  <si>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</si>
  <si>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</si>
  <si>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</si>
  <si>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</si>
  <si>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</si>
  <si>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</si>
  <si>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</si>
  <si>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</si>
  <si>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</si>
  <si>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</si>
  <si>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</si>
  <si>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</si>
  <si>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</si>
  <si>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</si>
  <si>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</si>
  <si>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</si>
  <si>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</si>
  <si>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</si>
  <si>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</si>
  <si>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</si>
  <si>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</si>
  <si>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</si>
  <si>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</si>
  <si>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</si>
  <si>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</si>
  <si>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</si>
  <si>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</si>
  <si>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</si>
  <si>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</si>
  <si>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</si>
  <si>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</si>
  <si>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</si>
  <si>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</si>
  <si>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</si>
  <si>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</si>
  <si>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</si>
  <si>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</si>
  <si>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</si>
  <si>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</si>
  <si>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</si>
  <si>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</si>
  <si>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</si>
  <si>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</si>
  <si>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</si>
  <si>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</si>
  <si>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</si>
  <si>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</si>
  <si>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</si>
  <si>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</si>
  <si>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</si>
  <si>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</si>
  <si>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</si>
  <si>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</si>
  <si>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</si>
  <si>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</si>
  <si>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</si>
  <si>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</si>
  <si>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</si>
  <si>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</si>
  <si>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</si>
  <si>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</si>
  <si>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</si>
  <si>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</si>
  <si>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</si>
  <si>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</si>
  <si>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</si>
  <si>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</si>
  <si>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</si>
  <si>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</si>
  <si>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</si>
  <si>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</si>
  <si>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</si>
  <si>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</si>
  <si>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</si>
  <si>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</si>
  <si>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</si>
  <si>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</si>
  <si>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</si>
  <si>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</si>
  <si>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</si>
  <si>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</si>
  <si>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</si>
  <si>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</si>
  <si>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</si>
  <si>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</si>
  <si>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</si>
  <si>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</si>
  <si>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</si>
  <si>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</si>
  <si>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</si>
  <si>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</si>
  <si>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</si>
  <si>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</si>
  <si>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</si>
  <si>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</si>
  <si>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</si>
  <si>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</si>
  <si>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</si>
  <si>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</si>
  <si>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</si>
  <si>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</si>
  <si>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</si>
  <si>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</si>
  <si>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</si>
  <si>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</si>
  <si>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</si>
  <si>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</si>
  <si>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</si>
  <si>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</si>
  <si>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</si>
  <si>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</si>
  <si>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</si>
  <si>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</si>
  <si>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</si>
  <si>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</si>
  <si>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</si>
  <si>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</si>
  <si>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</si>
  <si>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</si>
  <si>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</si>
  <si>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</si>
  <si>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</si>
  <si>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</si>
  <si>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</si>
  <si>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</si>
  <si>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</si>
  <si>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</si>
  <si>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</si>
  <si>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</si>
  <si>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</si>
  <si>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</si>
  <si>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</si>
  <si>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</si>
  <si>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</si>
  <si>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</si>
  <si>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</si>
  <si>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</si>
  <si>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</si>
  <si>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</si>
  <si>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</si>
  <si>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</si>
  <si>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</si>
  <si>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</si>
  <si>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</si>
  <si>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</si>
  <si>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</si>
  <si>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</si>
  <si>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</si>
  <si>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</si>
  <si>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</si>
  <si>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</si>
  <si>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</si>
  <si>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</si>
  <si>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</si>
  <si>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</si>
  <si>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</si>
  <si>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</si>
  <si>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</si>
  <si>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</si>
  <si>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</si>
  <si>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</si>
  <si>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</si>
  <si>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</si>
  <si>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</si>
  <si>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</si>
  <si>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</si>
  <si>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</si>
  <si>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</si>
  <si>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</si>
  <si>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</si>
  <si>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</si>
  <si>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</si>
  <si>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</si>
  <si>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</si>
  <si>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</si>
  <si>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</si>
  <si>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</si>
  <si>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</si>
  <si>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</si>
  <si>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</si>
  <si>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</si>
  <si>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</si>
  <si>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</si>
  <si>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</si>
  <si>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</si>
  <si>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</si>
  <si>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</si>
  <si>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</si>
  <si>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</si>
  <si>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</si>
  <si>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</si>
  <si>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</si>
  <si>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</si>
  <si>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</si>
  <si>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</si>
  <si>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</si>
  <si>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</si>
  <si>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</si>
  <si>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</si>
  <si>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</si>
  <si>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</si>
  <si>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</si>
  <si>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</si>
  <si>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</si>
  <si>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</si>
  <si>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</si>
  <si>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</si>
  <si>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</si>
  <si>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</si>
  <si>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</si>
  <si>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</si>
  <si>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</si>
  <si>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</si>
  <si>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</si>
  <si>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</si>
  <si>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</si>
  <si>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</si>
  <si>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</si>
  <si>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</si>
  <si>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</si>
  <si>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</si>
  <si>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</si>
  <si>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</si>
  <si>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</si>
  <si>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</si>
  <si>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</si>
  <si>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</si>
  <si>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</si>
  <si>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</si>
  <si>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</si>
  <si>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</si>
  <si>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</si>
  <si>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</si>
  <si>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</si>
  <si>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</si>
  <si>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</si>
  <si>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</si>
  <si>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</si>
  <si>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</si>
  <si>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</si>
  <si>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</si>
  <si>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</si>
  <si>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</si>
  <si>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</si>
  <si>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</si>
  <si>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</si>
  <si>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</si>
  <si>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</si>
  <si>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</si>
  <si>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</si>
  <si>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</si>
  <si>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</si>
  <si>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</si>
  <si>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</si>
  <si>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</si>
  <si>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</si>
  <si>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</si>
  <si>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</si>
  <si>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</si>
  <si>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</si>
  <si>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</si>
  <si>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</si>
  <si>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</si>
  <si>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</si>
  <si>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</si>
  <si>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</si>
  <si>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</si>
  <si>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</si>
  <si>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</si>
  <si>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</si>
  <si>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</si>
  <si>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</si>
  <si>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</si>
  <si>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</si>
  <si>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</si>
  <si>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</si>
  <si>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</si>
  <si>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</si>
  <si>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</si>
  <si>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</si>
  <si>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</si>
  <si>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</si>
  <si>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</si>
  <si>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</si>
  <si>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</si>
  <si>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</si>
  <si>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</si>
  <si>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</si>
  <si>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</si>
  <si>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</si>
  <si>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</si>
  <si>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</si>
  <si>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</si>
  <si>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</si>
  <si>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</si>
  <si>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</si>
  <si>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</si>
  <si>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</si>
  <si>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</si>
  <si>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</si>
  <si>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</si>
  <si>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</si>
  <si>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</si>
  <si>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</si>
  <si>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</si>
  <si>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</si>
  <si>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</si>
  <si>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</si>
  <si>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</si>
  <si>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</si>
  <si>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</si>
  <si>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</si>
  <si>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</si>
  <si>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</si>
  <si>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</si>
  <si>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</si>
  <si>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</si>
  <si>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</si>
  <si>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</si>
  <si>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</si>
  <si>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</si>
  <si>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</si>
  <si>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</si>
  <si>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</si>
  <si>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</si>
  <si>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</si>
  <si>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</si>
  <si>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</si>
  <si>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</si>
  <si>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</si>
  <si>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</si>
  <si>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</si>
  <si>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</si>
  <si>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</si>
  <si>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</si>
  <si>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</si>
  <si>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</si>
  <si>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</si>
  <si>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</si>
  <si>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</si>
  <si>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</si>
  <si>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</si>
  <si>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</si>
  <si>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</si>
  <si>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</si>
  <si>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</si>
  <si>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</si>
  <si>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</si>
  <si>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</si>
  <si>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</si>
  <si>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</si>
  <si>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</si>
  <si>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</si>
  <si>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</si>
  <si>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</si>
  <si>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</si>
  <si>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</si>
  <si>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</si>
  <si>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</si>
  <si>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</si>
  <si>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</si>
  <si>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</si>
  <si>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</si>
  <si>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</si>
  <si>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</si>
  <si>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</si>
  <si>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</si>
  <si>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</si>
  <si>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</si>
  <si>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</si>
  <si>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</si>
  <si>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</si>
  <si>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</si>
  <si>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</si>
  <si>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</si>
  <si>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</si>
  <si>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</si>
  <si>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</si>
  <si>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</si>
  <si>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</si>
  <si>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</si>
  <si>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</si>
  <si>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</si>
  <si>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</si>
  <si>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</si>
  <si>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</si>
  <si>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</si>
  <si>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</si>
  <si>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</si>
  <si>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</si>
  <si>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</si>
  <si>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</si>
  <si>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</si>
  <si>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</si>
  <si>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</si>
  <si>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</si>
  <si>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</si>
  <si>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</si>
  <si>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</si>
  <si>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</si>
  <si>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</si>
  <si>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</si>
  <si>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</si>
  <si>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</si>
  <si>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</si>
  <si>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</si>
  <si>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</si>
  <si>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</si>
  <si>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</si>
  <si>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</si>
  <si>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</si>
  <si>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</si>
  <si>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</si>
  <si>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</si>
  <si>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</si>
  <si>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</si>
  <si>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</si>
  <si>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</si>
  <si>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</si>
  <si>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</si>
  <si>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</si>
  <si>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</si>
  <si>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</si>
  <si>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</si>
  <si>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</si>
  <si>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</si>
  <si>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</si>
  <si>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</si>
  <si>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</si>
  <si>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</si>
  <si>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</si>
  <si>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</si>
  <si>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</si>
  <si>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</si>
  <si>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</si>
  <si>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</si>
  <si>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</si>
  <si>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</si>
  <si>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</si>
  <si>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</si>
  <si>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</si>
  <si>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</si>
  <si>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</si>
  <si>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</si>
  <si>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</si>
  <si>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</si>
  <si>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</si>
  <si>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</si>
  <si>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</si>
  <si>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</si>
  <si>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</si>
  <si>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</si>
  <si>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</si>
  <si>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</si>
  <si>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</si>
  <si>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</si>
  <si>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</si>
  <si>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</si>
  <si>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</si>
  <si>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</si>
  <si>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</si>
  <si>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</si>
  <si>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</si>
  <si>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</si>
  <si>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</si>
  <si>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</si>
  <si>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</si>
  <si>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</si>
  <si>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</si>
  <si>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</si>
  <si>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</si>
  <si>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</si>
  <si>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</si>
  <si>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</si>
  <si>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</si>
  <si>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</si>
  <si>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</si>
  <si>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</si>
  <si>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</si>
  <si>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</si>
  <si>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</si>
  <si>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</si>
  <si>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</si>
  <si>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</si>
  <si>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</si>
  <si>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</si>
  <si>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</si>
  <si>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</si>
  <si>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</si>
  <si>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</si>
  <si>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</si>
  <si>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</si>
  <si>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</si>
  <si>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</si>
  <si>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</si>
  <si>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</si>
  <si>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</si>
  <si>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</si>
  <si>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</si>
  <si>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</si>
  <si>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</si>
  <si>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</si>
  <si>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</si>
  <si>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</si>
  <si>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</si>
  <si>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</si>
  <si>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</si>
  <si>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</si>
  <si>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</si>
  <si>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</si>
  <si>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</si>
  <si>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</si>
  <si>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</si>
  <si>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</si>
  <si>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</si>
  <si>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</si>
  <si>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</si>
  <si>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</si>
  <si>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</si>
  <si>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</si>
  <si>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</si>
  <si>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</si>
  <si>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</si>
  <si>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</si>
  <si>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</si>
  <si>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</si>
  <si>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</si>
  <si>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</si>
  <si>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</si>
  <si>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</si>
  <si>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</si>
  <si>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</si>
  <si>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</si>
  <si>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</si>
  <si>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</si>
  <si>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</si>
  <si>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</si>
  <si>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</si>
  <si>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</si>
  <si>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</si>
  <si>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</si>
  <si>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</si>
  <si>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</si>
  <si>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</si>
  <si>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</si>
  <si>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</si>
  <si>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</si>
  <si>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</si>
  <si>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</si>
  <si>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</si>
  <si>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</si>
  <si>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</si>
  <si>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</si>
  <si>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</si>
  <si>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</si>
  <si>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</si>
  <si>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</si>
  <si>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</si>
  <si>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</si>
  <si>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</si>
  <si>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</si>
  <si>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</si>
  <si>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</si>
  <si>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</si>
  <si>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</si>
  <si>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</si>
  <si>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</si>
  <si>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</si>
  <si>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</si>
  <si>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</si>
  <si>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</si>
  <si>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</si>
  <si>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</si>
  <si>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</si>
  <si>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</si>
  <si>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</si>
  <si>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</si>
  <si>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</si>
  <si>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</si>
  <si>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</si>
  <si>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</si>
  <si>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</si>
  <si>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</si>
  <si>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</si>
  <si>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</si>
  <si>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</si>
  <si>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</si>
  <si>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</si>
  <si>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</si>
  <si>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</si>
  <si>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</si>
  <si>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</si>
  <si>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</si>
  <si>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</si>
  <si>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</si>
  <si>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</si>
  <si>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</si>
  <si>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</si>
  <si>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</si>
  <si>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</si>
  <si>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</si>
  <si>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</si>
  <si>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</si>
  <si>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</si>
  <si>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</si>
  <si>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</si>
  <si>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</si>
  <si>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</si>
  <si>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</si>
  <si>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</si>
  <si>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</si>
  <si>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</si>
  <si>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</si>
  <si>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</si>
  <si>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</si>
  <si>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</si>
  <si>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</si>
  <si>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</si>
  <si>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</si>
  <si>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</si>
  <si>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</si>
  <si>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</si>
  <si>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</si>
  <si>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</si>
  <si>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</si>
  <si>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</si>
  <si>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</si>
  <si>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</si>
  <si>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</si>
  <si>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</si>
  <si>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</si>
  <si>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</si>
  <si>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</si>
  <si>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</si>
  <si>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</si>
  <si>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</si>
  <si>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</si>
  <si>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</si>
  <si>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</si>
  <si>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</si>
  <si>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</si>
  <si>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</si>
  <si>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</si>
  <si>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</si>
  <si>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</si>
  <si>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</si>
  <si>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</si>
  <si>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</si>
  <si>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</si>
  <si>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</si>
  <si>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</si>
  <si>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</si>
  <si>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</si>
  <si>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</si>
  <si>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</si>
  <si>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</si>
  <si>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</si>
  <si>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</si>
  <si>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</si>
  <si>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</si>
  <si>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</si>
  <si>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</si>
  <si>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</si>
  <si>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</si>
  <si>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</si>
  <si>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</si>
  <si>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</si>
  <si>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</si>
  <si>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</si>
  <si>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</si>
  <si>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</si>
  <si>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</si>
  <si>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</si>
  <si>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</si>
  <si>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</si>
  <si>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</si>
  <si>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</si>
  <si>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</si>
  <si>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</si>
  <si>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</si>
  <si>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</si>
  <si>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</si>
  <si>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</si>
  <si>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</si>
  <si>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</si>
  <si>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</si>
  <si>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</si>
  <si>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</si>
  <si>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</si>
  <si>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</si>
  <si>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</si>
  <si>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</si>
  <si>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</si>
  <si>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</si>
  <si>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</si>
  <si>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</si>
  <si>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</si>
  <si>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</si>
  <si>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</si>
  <si>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</si>
  <si>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</si>
  <si>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</si>
  <si>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</si>
  <si>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</si>
  <si>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</si>
  <si>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</si>
  <si>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</si>
  <si>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</si>
  <si>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</si>
  <si>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</si>
  <si>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</si>
  <si>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</si>
  <si>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</si>
  <si>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</si>
  <si>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</si>
  <si>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</si>
  <si>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</si>
  <si>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</si>
  <si>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</si>
  <si>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</si>
  <si>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</si>
  <si>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</si>
  <si>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</si>
  <si>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</si>
  <si>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</si>
  <si>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</si>
  <si>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</si>
  <si>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</si>
  <si>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</si>
  <si>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</si>
  <si>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</si>
  <si>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</si>
  <si>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</si>
  <si>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</si>
  <si>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</si>
  <si>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</si>
  <si>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</si>
  <si>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</si>
  <si>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</si>
  <si>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</si>
  <si>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</si>
  <si>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</si>
  <si>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</si>
  <si>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</si>
  <si>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</si>
  <si>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</si>
  <si>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</si>
  <si>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</si>
  <si>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</si>
  <si>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</si>
  <si>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</si>
  <si>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</si>
  <si>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</si>
  <si>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</si>
  <si>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</si>
  <si>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</si>
  <si>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</si>
  <si>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</si>
  <si>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</si>
  <si>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</si>
  <si>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</si>
  <si>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</si>
  <si>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</si>
  <si>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</si>
  <si>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</si>
  <si>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</si>
  <si>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</si>
  <si>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</si>
  <si>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</si>
  <si>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</si>
  <si>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</si>
  <si>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</si>
  <si>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</si>
  <si>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</si>
  <si>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</si>
  <si>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</si>
  <si>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</si>
  <si>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</si>
  <si>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</si>
  <si>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</si>
  <si>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</si>
  <si>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</si>
  <si>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</si>
  <si>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</si>
  <si>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</si>
  <si>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</si>
  <si>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</si>
  <si>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</si>
  <si>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</si>
  <si>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</si>
  <si>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</si>
  <si>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</si>
  <si>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</si>
  <si>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</si>
  <si>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</si>
  <si>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</si>
  <si>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</si>
  <si>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</si>
  <si>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</si>
  <si>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</si>
  <si>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</si>
  <si>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</si>
  <si>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</si>
  <si>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</si>
  <si>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</si>
  <si>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</si>
  <si>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</si>
  <si>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</si>
  <si>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</si>
  <si>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</si>
  <si>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</si>
  <si>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</si>
  <si>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</si>
  <si>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</si>
  <si>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</si>
  <si>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</si>
  <si>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</si>
  <si>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</si>
  <si>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</si>
  <si>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</si>
  <si>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</si>
  <si>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</si>
  <si>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</si>
  <si>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</si>
  <si>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</si>
  <si>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</si>
  <si>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</si>
  <si>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</si>
  <si>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</si>
  <si>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</si>
  <si>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</si>
  <si>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</si>
  <si>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</si>
  <si>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</si>
  <si>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</si>
  <si>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</si>
  <si>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</si>
  <si>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</si>
  <si>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</si>
  <si>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</si>
  <si>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</si>
  <si>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</si>
  <si>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</si>
  <si>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</si>
  <si>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</si>
  <si>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</si>
  <si>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</si>
  <si>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</si>
  <si>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</si>
  <si>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</si>
  <si>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</si>
  <si>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</si>
  <si>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</si>
  <si>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</si>
  <si>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</si>
  <si>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</si>
  <si>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</si>
  <si>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</si>
  <si>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</si>
  <si>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</si>
  <si>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</si>
  <si>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</si>
  <si>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</si>
  <si>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</si>
  <si>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</si>
  <si>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</si>
  <si>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</si>
  <si>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</si>
  <si>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</si>
  <si>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</si>
  <si>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</si>
  <si>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</si>
  <si>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</si>
  <si>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</si>
  <si>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</si>
  <si>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</si>
  <si>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</si>
  <si>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</si>
  <si>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</si>
  <si>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</si>
  <si>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</si>
  <si>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</si>
  <si>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</si>
  <si>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</si>
  <si>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</si>
  <si>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</si>
  <si>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</si>
  <si>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</si>
  <si>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</si>
  <si>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</si>
  <si>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</si>
  <si>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</si>
  <si>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</si>
  <si>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</si>
  <si>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</si>
  <si>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</si>
  <si>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</si>
  <si>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</si>
  <si>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</si>
  <si>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</si>
  <si>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</si>
  <si>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</si>
  <si>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</si>
  <si>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</si>
  <si>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</si>
  <si>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</si>
  <si>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</si>
  <si>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</si>
  <si>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</si>
  <si>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</si>
  <si>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</si>
  <si>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</si>
  <si>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</si>
  <si>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</si>
  <si>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</si>
  <si>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</si>
  <si>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</si>
  <si>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</si>
  <si>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</si>
  <si>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</si>
  <si>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</si>
  <si>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</si>
  <si>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</si>
  <si>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</si>
  <si>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</si>
  <si>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</si>
  <si>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</si>
  <si>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</si>
  <si>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</si>
  <si>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</si>
  <si>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</si>
  <si>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</si>
  <si>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</si>
  <si>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</si>
  <si>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</si>
  <si>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</si>
  <si>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</si>
  <si>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</si>
  <si>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</si>
  <si>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</si>
  <si>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</si>
  <si>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</si>
  <si>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</si>
  <si>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</si>
  <si>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</si>
  <si>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</si>
  <si>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</si>
  <si>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</si>
  <si>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</si>
  <si>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</si>
  <si>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</si>
  <si>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</si>
  <si>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</si>
  <si>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</si>
  <si>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</si>
  <si>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</si>
  <si>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</si>
  <si>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</si>
  <si>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</si>
  <si>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</si>
  <si>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</si>
  <si>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</si>
  <si>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</si>
  <si>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</si>
  <si>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</si>
  <si>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</si>
  <si>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</si>
  <si>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</si>
  <si>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</si>
  <si>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</si>
  <si>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</si>
  <si>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</si>
  <si>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</si>
  <si>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</si>
  <si>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</si>
  <si>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</si>
  <si>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</si>
  <si>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</si>
  <si>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</si>
  <si>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</si>
  <si>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</si>
  <si>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</si>
  <si>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</si>
  <si>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</si>
  <si>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</si>
  <si>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</si>
  <si>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</si>
  <si>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</si>
  <si>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</si>
  <si>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</si>
  <si>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</si>
  <si>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</si>
  <si>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</si>
  <si>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</si>
  <si>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</si>
  <si>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</si>
  <si>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</si>
  <si>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</si>
  <si>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</si>
  <si>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</si>
  <si>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</si>
  <si>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</si>
  <si>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</si>
  <si>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</si>
  <si>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</si>
  <si>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</si>
  <si>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</si>
  <si>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</si>
  <si>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</si>
  <si>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</si>
  <si>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</si>
  <si>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</si>
  <si>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</si>
  <si>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</si>
  <si>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</si>
  <si>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</si>
  <si>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</si>
  <si>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</si>
  <si>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</si>
  <si>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</si>
  <si>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</si>
  <si>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</si>
  <si>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</si>
  <si>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</si>
  <si>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</si>
  <si>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</si>
  <si>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</si>
  <si>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</si>
  <si>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</si>
  <si>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</si>
  <si>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</si>
  <si>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</si>
  <si>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</si>
  <si>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</si>
  <si>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</si>
  <si>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</si>
  <si>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</si>
  <si>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</si>
  <si>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</si>
  <si>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</si>
  <si>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</si>
  <si>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</si>
  <si>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</si>
  <si>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</si>
  <si>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</si>
  <si>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</si>
  <si>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</si>
  <si>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</si>
  <si>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</si>
  <si>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</si>
  <si>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</si>
  <si>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</si>
  <si>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</si>
  <si>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</si>
  <si>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</si>
  <si>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</si>
  <si>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</si>
  <si>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</si>
  <si>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</si>
  <si>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</si>
  <si>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</si>
  <si>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</si>
  <si>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</si>
  <si>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</si>
  <si>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</si>
  <si>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</si>
  <si>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</si>
  <si>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</si>
  <si>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</si>
  <si>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</si>
  <si>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</si>
  <si>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</si>
  <si>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</si>
  <si>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</si>
  <si>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</si>
  <si>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</si>
  <si>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</si>
  <si>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</si>
  <si>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</si>
  <si>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</si>
  <si>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</si>
  <si>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</si>
  <si>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</si>
  <si>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</si>
  <si>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</si>
  <si>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</si>
  <si>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</si>
  <si>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</si>
  <si>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</si>
  <si>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</si>
  <si>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</si>
  <si>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</si>
  <si>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</si>
  <si>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</si>
  <si>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</si>
  <si>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</si>
  <si>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</si>
  <si>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</si>
  <si>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</si>
  <si>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</si>
  <si>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</si>
  <si>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</si>
  <si>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</si>
  <si>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</si>
  <si>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</si>
  <si>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</si>
  <si>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</si>
  <si>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</si>
  <si>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</si>
  <si>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</si>
  <si>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</si>
  <si>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</si>
  <si>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</si>
  <si>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</si>
  <si>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</si>
  <si>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</si>
  <si>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</si>
  <si>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</si>
  <si>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</si>
  <si>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</si>
  <si>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</si>
  <si>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</si>
  <si>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</si>
  <si>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</si>
  <si>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</si>
  <si>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</si>
  <si>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</si>
  <si>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</si>
  <si>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</si>
  <si>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</si>
  <si>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</si>
  <si>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</si>
  <si>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</si>
  <si>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</si>
  <si>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</si>
  <si>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</si>
  <si>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</si>
  <si>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</si>
  <si>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</si>
  <si>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</si>
  <si>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</si>
  <si>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</si>
  <si>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</si>
  <si>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</si>
  <si>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</si>
  <si>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</si>
  <si>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</si>
  <si>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</si>
  <si>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</si>
  <si>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</si>
  <si>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</si>
  <si>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</si>
  <si>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</si>
  <si>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</si>
  <si>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</si>
  <si>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</si>
  <si>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</si>
  <si>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</si>
  <si>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</si>
  <si>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</si>
  <si>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</si>
  <si>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</si>
  <si>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</si>
  <si>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</si>
  <si>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</si>
  <si>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</si>
  <si>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</si>
  <si>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</si>
  <si>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</si>
  <si>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</si>
  <si>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</si>
  <si>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</si>
  <si>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</si>
  <si>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</si>
  <si>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</si>
  <si>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</si>
  <si>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</si>
  <si>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</si>
  <si>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</si>
  <si>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</si>
  <si>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</si>
  <si>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</si>
  <si>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</si>
  <si>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</si>
  <si>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</si>
  <si>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</si>
  <si>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</si>
  <si>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</si>
  <si>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</si>
  <si>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</si>
  <si>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</si>
  <si>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</si>
  <si>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</si>
  <si>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</si>
  <si>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</si>
  <si>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</si>
  <si>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</si>
  <si>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</si>
  <si>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</si>
  <si>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</si>
  <si>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</si>
  <si>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</si>
  <si>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</si>
  <si>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</si>
  <si>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</si>
  <si>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</si>
  <si>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</si>
  <si>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</si>
  <si>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</si>
  <si>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</si>
  <si>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</si>
  <si>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</si>
  <si>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</si>
  <si>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</si>
  <si>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</si>
  <si>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</si>
  <si>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</si>
  <si>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</si>
  <si>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</si>
  <si>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</si>
  <si>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</si>
  <si>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</si>
  <si>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</si>
  <si>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</si>
  <si>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</si>
  <si>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</si>
  <si>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</si>
  <si>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</si>
  <si>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</si>
  <si>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</si>
  <si>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</si>
  <si>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</si>
  <si>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</si>
  <si>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</si>
  <si>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</si>
  <si>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</si>
  <si>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</si>
  <si>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</si>
  <si>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</si>
  <si>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</si>
  <si>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</si>
  <si>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</si>
  <si>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</si>
  <si>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</si>
  <si>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</si>
  <si>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</si>
  <si>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</si>
  <si>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</si>
  <si>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</si>
  <si>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</si>
  <si>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</si>
  <si>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</si>
  <si>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</si>
  <si>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</si>
  <si>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</si>
  <si>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</si>
  <si>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</si>
  <si>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</si>
  <si>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</si>
  <si>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</si>
  <si>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</si>
  <si>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</si>
  <si>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</si>
  <si>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</si>
  <si>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</si>
  <si>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</si>
  <si>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</si>
  <si>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</si>
  <si>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</si>
  <si>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</si>
  <si>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</si>
  <si>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</si>
  <si>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</si>
  <si>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</si>
  <si>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</si>
  <si>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</si>
  <si>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</si>
  <si>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</si>
  <si>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</si>
  <si>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</si>
  <si>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</si>
  <si>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</si>
  <si>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</si>
  <si>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</si>
  <si>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</si>
  <si>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</si>
  <si>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</si>
  <si>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</si>
  <si>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</si>
  <si>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</si>
  <si>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</si>
  <si>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</si>
  <si>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</si>
  <si>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</si>
  <si>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</si>
  <si>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</si>
  <si>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</si>
  <si>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</si>
  <si>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</si>
  <si>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</si>
  <si>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</si>
  <si>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</si>
  <si>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</si>
  <si>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</si>
  <si>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</si>
  <si>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</si>
  <si>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</si>
  <si>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</si>
  <si>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</si>
  <si>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</si>
  <si>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</si>
  <si>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</si>
  <si>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</si>
  <si>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</si>
  <si>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</si>
  <si>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</si>
  <si>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</si>
  <si>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</si>
  <si>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</si>
  <si>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</si>
  <si>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</si>
  <si>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</si>
  <si>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</si>
  <si>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</si>
  <si>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</si>
  <si>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</si>
  <si>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</si>
  <si>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</si>
  <si>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</si>
  <si>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</si>
  <si>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</si>
  <si>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</si>
  <si>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</si>
  <si>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</si>
  <si>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</si>
  <si>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</si>
  <si>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</si>
  <si>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</si>
  <si>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</si>
  <si>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</si>
  <si>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</si>
  <si>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</si>
  <si>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</si>
  <si>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</si>
  <si>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</si>
  <si>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</si>
  <si>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</si>
  <si>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</si>
  <si>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</si>
  <si>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</si>
  <si>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</si>
  <si>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</si>
  <si>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</si>
  <si>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</si>
  <si>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</si>
  <si>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</si>
  <si>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</si>
  <si>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</si>
  <si>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</si>
  <si>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</si>
  <si>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</si>
  <si>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</si>
  <si>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</si>
  <si>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</si>
  <si>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</si>
  <si>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</si>
  <si>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</si>
  <si>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</si>
  <si>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</si>
  <si>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</si>
  <si>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</si>
  <si>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</si>
  <si>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</si>
  <si>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</si>
  <si>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</si>
  <si>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</si>
  <si>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</si>
  <si>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</si>
  <si>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</si>
  <si>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</si>
  <si>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</si>
  <si>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</si>
  <si>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</si>
  <si>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</si>
  <si>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</si>
  <si>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</si>
  <si>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</si>
  <si>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</si>
  <si>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</si>
  <si>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</si>
  <si>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</si>
  <si>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</si>
  <si>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</si>
  <si>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</si>
  <si>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</si>
  <si>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</si>
  <si>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</si>
  <si>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</si>
  <si>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</si>
  <si>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</si>
  <si>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</si>
  <si>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</si>
  <si>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</si>
  <si>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</si>
  <si>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</si>
  <si>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</si>
  <si>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</si>
  <si>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</si>
  <si>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</si>
  <si>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</si>
  <si>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</si>
  <si>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</si>
  <si>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</si>
  <si>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</si>
  <si>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</si>
  <si>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</si>
  <si>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</si>
  <si>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</si>
  <si>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</si>
  <si>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</si>
  <si>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</si>
  <si>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</si>
  <si>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</si>
  <si>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</si>
  <si>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</si>
  <si>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</si>
  <si>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</si>
  <si>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</si>
  <si>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</si>
  <si>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</si>
  <si>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</si>
  <si>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</si>
  <si>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</si>
  <si>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</si>
  <si>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</si>
  <si>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</si>
  <si>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</si>
  <si>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</si>
  <si>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</si>
  <si>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</si>
  <si>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</si>
  <si>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</si>
  <si>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</si>
  <si>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</si>
  <si>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</si>
  <si>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</si>
  <si>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</si>
  <si>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</si>
  <si>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</si>
  <si>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</si>
  <si>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</si>
  <si>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</si>
  <si>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</si>
  <si>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</si>
  <si>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</si>
  <si>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</si>
  <si>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</si>
  <si>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</si>
  <si>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</si>
  <si>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</si>
  <si>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</si>
  <si>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</si>
  <si>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</si>
  <si>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</si>
  <si>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</si>
  <si>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</si>
  <si>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</si>
  <si>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</si>
  <si>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</si>
  <si>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</si>
  <si>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</si>
  <si>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</si>
  <si>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</si>
  <si>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</si>
  <si>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</si>
  <si>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</si>
  <si>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</si>
  <si>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</si>
  <si>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</si>
  <si>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</si>
  <si>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</si>
  <si>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</si>
  <si>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</si>
  <si>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</si>
  <si>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</si>
  <si>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</si>
  <si>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</si>
  <si>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</si>
  <si>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</si>
  <si>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</si>
  <si>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</si>
  <si>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</si>
  <si>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</si>
  <si>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</si>
  <si>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</si>
  <si>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</si>
  <si>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</si>
  <si>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</si>
  <si>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</si>
  <si>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</si>
  <si>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</si>
  <si>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</si>
  <si>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</si>
  <si>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</si>
  <si>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</si>
  <si>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</si>
  <si>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</si>
  <si>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</si>
  <si>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</si>
  <si>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</si>
  <si>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</si>
  <si>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</si>
  <si>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</si>
  <si>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</si>
  <si>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</si>
  <si>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</si>
  <si>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</si>
  <si>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</si>
  <si>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</si>
  <si>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</si>
  <si>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</si>
  <si>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</si>
  <si>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</si>
  <si>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</si>
  <si>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</si>
  <si>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</si>
  <si>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</si>
  <si>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</si>
  <si>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</si>
  <si>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</si>
  <si>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</si>
  <si>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</si>
  <si>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</si>
  <si>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</si>
  <si>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</si>
  <si>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</si>
  <si>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</si>
  <si>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</si>
  <si>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</si>
  <si>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</si>
  <si>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</si>
  <si>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</si>
  <si>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</si>
  <si>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</si>
  <si>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</si>
  <si>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</si>
  <si>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</si>
  <si>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</si>
  <si>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</si>
  <si>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</si>
  <si>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</si>
  <si>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</si>
  <si>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</si>
  <si>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</si>
  <si>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</si>
  <si>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</si>
  <si>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</si>
  <si>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</si>
  <si>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</si>
  <si>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</si>
  <si>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</si>
  <si>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</si>
  <si>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</si>
  <si>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</si>
  <si>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</si>
  <si>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</si>
  <si>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</si>
  <si>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</si>
  <si>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</si>
  <si>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</si>
  <si>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</si>
  <si>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</si>
  <si>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</si>
  <si>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</si>
  <si>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</si>
  <si>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</si>
  <si>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</si>
  <si>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</si>
  <si>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</si>
  <si>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</si>
  <si>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</si>
  <si>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</si>
  <si>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</si>
  <si>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</si>
  <si>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</si>
  <si>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</si>
  <si>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</si>
  <si>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</si>
  <si>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</si>
  <si>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</si>
  <si>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</si>
  <si>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</si>
  <si>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</si>
  <si>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</si>
  <si>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</si>
  <si>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</si>
  <si>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</si>
  <si>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</si>
  <si>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</si>
  <si>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</si>
  <si>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</si>
  <si>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</si>
  <si>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</si>
  <si>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</si>
  <si>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</si>
  <si>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</si>
  <si>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</si>
  <si>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</si>
  <si>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</si>
  <si>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</si>
  <si>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</si>
  <si>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</si>
  <si>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</si>
  <si>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</si>
  <si>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</si>
  <si>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</si>
  <si>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</si>
  <si>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</si>
  <si>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</si>
  <si>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</si>
  <si>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</si>
  <si>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</si>
  <si>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</si>
  <si>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</si>
  <si>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</si>
  <si>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</si>
  <si>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</si>
  <si>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</si>
  <si>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</si>
  <si>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</si>
  <si>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</si>
  <si>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</si>
  <si>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</si>
  <si>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</si>
  <si>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</si>
  <si>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</si>
  <si>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</si>
  <si>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</si>
  <si>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</si>
  <si>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</si>
  <si>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</si>
  <si>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</si>
  <si>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</si>
  <si>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</si>
  <si>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</si>
  <si>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</si>
  <si>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</si>
  <si>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</si>
  <si>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</si>
  <si>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</si>
  <si>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</si>
  <si>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</si>
  <si>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</si>
  <si>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</si>
  <si>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</si>
  <si>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</si>
  <si>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</si>
  <si>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</si>
  <si>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</si>
  <si>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</si>
  <si>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</si>
  <si>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</si>
  <si>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</si>
  <si>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</si>
  <si>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</si>
  <si>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</si>
  <si>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</si>
  <si>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</si>
  <si>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</si>
  <si>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</si>
  <si>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</si>
  <si>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</si>
  <si>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</si>
  <si>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</si>
  <si>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</si>
  <si>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</si>
  <si>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</si>
  <si>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</si>
  <si>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</si>
  <si>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</si>
  <si>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</si>
  <si>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</si>
  <si>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</si>
  <si>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</si>
  <si>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</si>
  <si>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</si>
  <si>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</si>
  <si>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</si>
  <si>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</si>
  <si>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</si>
  <si>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</si>
  <si>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</si>
  <si>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</si>
  <si>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</si>
  <si>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</si>
  <si>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</si>
  <si>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</si>
  <si>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</si>
  <si>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</si>
  <si>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</si>
  <si>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</si>
  <si>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</si>
  <si>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</si>
  <si>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</si>
  <si>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</si>
  <si>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</si>
  <si>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</si>
  <si>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</si>
  <si>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</si>
  <si>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</si>
  <si>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</si>
  <si>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</si>
  <si>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</si>
  <si>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</si>
  <si>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</si>
  <si>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</si>
  <si>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</si>
  <si>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</si>
  <si>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</si>
  <si>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</si>
  <si>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</si>
  <si>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</si>
  <si>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</si>
  <si>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</si>
  <si>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</si>
  <si>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</si>
  <si>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</si>
  <si>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</si>
  <si>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</si>
  <si>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</si>
  <si>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</si>
  <si>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</si>
  <si>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</si>
  <si>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</si>
  <si>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</si>
  <si>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</si>
  <si>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</si>
  <si>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</si>
  <si>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</si>
  <si>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</si>
  <si>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</si>
  <si>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</si>
  <si>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</si>
  <si>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</si>
  <si>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</si>
  <si>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</si>
  <si>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</si>
  <si>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</si>
  <si>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</si>
  <si>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</si>
  <si>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</si>
  <si>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</si>
  <si>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</si>
  <si>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</si>
  <si>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</si>
  <si>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</si>
  <si>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</si>
  <si>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</si>
  <si>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</si>
  <si>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</si>
  <si>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</si>
  <si>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</si>
  <si>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</si>
  <si>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</si>
  <si>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</si>
  <si>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</si>
  <si>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</si>
  <si>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</si>
  <si>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</si>
  <si>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</si>
  <si>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</si>
  <si>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</si>
  <si>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</si>
  <si>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</si>
  <si>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</si>
  <si>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</si>
  <si>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</si>
  <si>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</si>
  <si>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</si>
  <si>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</si>
  <si>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</si>
  <si>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</si>
  <si>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</si>
  <si>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</si>
  <si>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</si>
  <si>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</si>
  <si>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</si>
  <si>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</si>
  <si>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</si>
  <si>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</si>
  <si>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</si>
  <si>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</si>
  <si>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</si>
  <si>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</si>
  <si>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</si>
  <si>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</si>
  <si>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</si>
  <si>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</si>
  <si>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</si>
  <si>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</si>
  <si>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</si>
  <si>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</si>
  <si>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</si>
  <si>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</si>
  <si>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</si>
  <si>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</si>
  <si>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</si>
  <si>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</si>
  <si>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</si>
  <si>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</si>
  <si>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</si>
  <si>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</si>
  <si>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</si>
  <si>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</si>
  <si>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</si>
  <si>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</si>
  <si>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</si>
  <si>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</si>
  <si>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</si>
  <si>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</si>
  <si>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</si>
  <si>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</si>
  <si>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</si>
  <si>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</si>
  <si>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</si>
  <si>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</si>
  <si>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</si>
  <si>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</si>
  <si>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</si>
  <si>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</si>
  <si>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</si>
  <si>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</si>
  <si>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</si>
  <si>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</si>
  <si>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</si>
  <si>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</si>
  <si>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</si>
  <si>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</si>
  <si>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</si>
  <si>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</si>
  <si>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</si>
  <si>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</si>
  <si>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</si>
  <si>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</si>
  <si>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</si>
  <si>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</si>
  <si>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</si>
  <si>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</si>
  <si>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</si>
  <si>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</si>
  <si>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</si>
  <si>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</si>
  <si>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</si>
  <si>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</si>
  <si>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</si>
  <si>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</si>
  <si>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</si>
  <si>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</si>
  <si>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</si>
  <si>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</si>
  <si>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</si>
  <si>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</si>
  <si>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</si>
  <si>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</si>
  <si>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</si>
  <si>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</si>
  <si>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</si>
  <si>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</si>
  <si>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</si>
  <si>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</si>
  <si>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</si>
  <si>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</si>
  <si>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</si>
  <si>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</si>
  <si>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</si>
  <si>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</si>
  <si>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</si>
  <si>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</si>
  <si>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</si>
  <si>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</si>
  <si>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</si>
  <si>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</si>
  <si>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</si>
  <si>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</si>
  <si>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</si>
  <si>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</si>
  <si>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</si>
  <si>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</si>
  <si>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</si>
  <si>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</si>
  <si>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</si>
  <si>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</si>
  <si>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</si>
  <si>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</si>
  <si>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</si>
  <si>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</si>
  <si>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</si>
  <si>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</si>
  <si>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</si>
  <si>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</si>
  <si>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</si>
  <si>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</si>
  <si>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</si>
  <si>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</si>
  <si>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</si>
  <si>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</si>
  <si>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</si>
  <si>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</si>
  <si>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</si>
  <si>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</si>
  <si>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</si>
  <si>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</si>
  <si>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</si>
  <si>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</si>
  <si>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</si>
  <si>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</si>
  <si>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</si>
  <si>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</si>
  <si>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</si>
  <si>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</si>
  <si>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</si>
  <si>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</si>
  <si>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</si>
  <si>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</si>
  <si>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</si>
  <si>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</si>
  <si>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</si>
  <si>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</si>
  <si>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</si>
  <si>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</si>
  <si>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</si>
  <si>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</si>
  <si>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</si>
  <si>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</si>
  <si>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</si>
  <si>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</si>
  <si>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</si>
  <si>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</si>
  <si>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</si>
  <si>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</si>
  <si>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</si>
  <si>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</si>
  <si>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</si>
  <si>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</si>
  <si>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</si>
  <si>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</si>
  <si>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</si>
  <si>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</si>
  <si>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</si>
  <si>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</si>
  <si>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</si>
  <si>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</si>
  <si>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</si>
  <si>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</si>
  <si>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</si>
  <si>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</si>
  <si>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</si>
  <si>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</si>
  <si>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</si>
  <si>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</si>
  <si>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</si>
  <si>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</si>
  <si>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</si>
  <si>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</si>
  <si>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</si>
  <si>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</si>
  <si>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</si>
  <si>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</si>
  <si>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</si>
  <si>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</si>
  <si>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</si>
  <si>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</si>
  <si>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</si>
  <si>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</si>
  <si>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</si>
  <si>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</si>
  <si>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</si>
  <si>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</si>
  <si>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</si>
  <si>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</si>
  <si>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</si>
  <si>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</si>
  <si>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</si>
  <si>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</si>
  <si>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</si>
  <si>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</si>
  <si>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</si>
  <si>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</si>
  <si>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</si>
  <si>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</si>
  <si>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</si>
  <si>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</si>
  <si>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</si>
  <si>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</si>
  <si>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</si>
  <si>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</si>
  <si>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</si>
  <si>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</si>
  <si>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</si>
  <si>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</si>
  <si>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</si>
  <si>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</si>
  <si>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</si>
  <si>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</si>
  <si>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</si>
  <si>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</si>
  <si>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</si>
  <si>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</si>
  <si>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</si>
  <si>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</si>
  <si>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</si>
  <si>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</si>
  <si>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</si>
  <si>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</si>
  <si>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</si>
  <si>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</si>
  <si>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</si>
  <si>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</si>
  <si>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</si>
  <si>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</si>
  <si>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</si>
  <si>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</si>
  <si>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</si>
  <si>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</si>
  <si>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</si>
  <si>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</si>
  <si>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</si>
  <si>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</si>
  <si>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</si>
  <si>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</si>
  <si>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</si>
  <si>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</si>
  <si>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</si>
  <si>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</si>
  <si>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</si>
  <si>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</si>
  <si>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</si>
  <si>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</si>
  <si>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</si>
  <si>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</si>
  <si>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</si>
  <si>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</si>
  <si>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</si>
  <si>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</si>
  <si>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</si>
  <si>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</si>
  <si>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</si>
  <si>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</si>
  <si>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</si>
  <si>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</si>
  <si>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</si>
  <si>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</si>
  <si>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</si>
  <si>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</si>
  <si>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</si>
  <si>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</si>
  <si>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</si>
  <si>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</si>
  <si>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</si>
  <si>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</si>
  <si>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</si>
  <si>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</si>
  <si>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</si>
  <si>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</si>
  <si>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</si>
  <si>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</si>
  <si>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</si>
  <si>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</si>
  <si>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</si>
  <si>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</si>
  <si>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</si>
  <si>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</si>
  <si>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</si>
  <si>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</si>
  <si>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</si>
  <si>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</si>
  <si>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</si>
  <si>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</si>
  <si>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</si>
  <si>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</si>
  <si>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</si>
  <si>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</si>
  <si>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</si>
  <si>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</si>
  <si>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</si>
  <si>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</si>
  <si>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</si>
  <si>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</si>
  <si>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</si>
  <si>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</si>
  <si>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</si>
  <si>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</si>
  <si>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</si>
  <si>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</si>
  <si>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</si>
  <si>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</si>
  <si>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</si>
  <si>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</si>
  <si>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</si>
  <si>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</si>
  <si>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</si>
  <si>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</si>
  <si>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</si>
  <si>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</si>
  <si>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</si>
  <si>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</si>
  <si>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</si>
  <si>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</si>
  <si>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</si>
  <si>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</si>
  <si>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</si>
  <si>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</si>
  <si>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</si>
  <si>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</si>
  <si>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</si>
  <si>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</si>
  <si>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</si>
  <si>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</si>
  <si>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</si>
  <si>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</si>
  <si>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</si>
  <si>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</si>
  <si>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</si>
  <si>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</si>
  <si>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</si>
  <si>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</si>
  <si>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</si>
  <si>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</si>
  <si>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</si>
  <si>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</si>
  <si>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</si>
  <si>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</si>
  <si>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</si>
  <si>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</si>
  <si>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</si>
  <si>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</si>
  <si>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</si>
  <si>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</si>
  <si>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</si>
  <si>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</si>
  <si>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</si>
  <si>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</si>
  <si>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</si>
  <si>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</si>
  <si>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</si>
  <si>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</si>
  <si>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</si>
  <si>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</si>
  <si>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</si>
  <si>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</si>
  <si>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</si>
  <si>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</si>
  <si>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</si>
  <si>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</si>
  <si>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</si>
  <si>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</si>
  <si>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</si>
  <si>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</si>
  <si>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</si>
  <si>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</si>
  <si>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</si>
  <si>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</si>
  <si>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</si>
  <si>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</si>
  <si>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</si>
  <si>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</si>
  <si>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</si>
  <si>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</si>
  <si>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</si>
  <si>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</si>
  <si>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</si>
  <si>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</si>
  <si>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</si>
  <si>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</si>
  <si>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</si>
  <si>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</si>
  <si>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</si>
  <si>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</si>
  <si>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</si>
  <si>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</si>
  <si>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</si>
  <si>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</si>
  <si>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</si>
  <si>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</si>
  <si>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</si>
  <si>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</si>
  <si>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</si>
  <si>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</si>
  <si>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</si>
  <si>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</si>
  <si>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</si>
  <si>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</si>
  <si>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</si>
  <si>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</si>
  <si>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</si>
  <si>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</si>
  <si>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</si>
  <si>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</si>
  <si>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</si>
  <si>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</si>
  <si>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</si>
  <si>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</si>
  <si>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</si>
  <si>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</si>
  <si>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</si>
  <si>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</si>
  <si>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</si>
  <si>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</si>
  <si>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</si>
  <si>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</si>
  <si>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</si>
  <si>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</si>
  <si>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</si>
  <si>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</si>
  <si>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</si>
  <si>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</si>
  <si>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</si>
  <si>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</si>
  <si>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</si>
  <si>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</si>
  <si>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</si>
  <si>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</si>
  <si>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</si>
  <si>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</si>
  <si>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</si>
  <si>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</si>
  <si>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</si>
  <si>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</si>
  <si>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</si>
  <si>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</si>
  <si>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</si>
  <si>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</si>
  <si>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</si>
  <si>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</si>
  <si>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</si>
  <si>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</si>
  <si>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</si>
  <si>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</si>
  <si>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</si>
  <si>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</si>
  <si>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</si>
  <si>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</si>
  <si>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</si>
  <si>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</si>
  <si>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</si>
  <si>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</si>
  <si>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</si>
  <si>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</si>
  <si>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</si>
  <si>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</si>
  <si>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</si>
  <si>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</si>
  <si>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</si>
  <si>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</si>
  <si>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</si>
  <si>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</si>
  <si>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</si>
  <si>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</si>
  <si>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</si>
  <si>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</si>
  <si>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</si>
  <si>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</si>
  <si>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</si>
  <si>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</si>
  <si>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</si>
  <si>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</si>
  <si>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</si>
  <si>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</si>
  <si>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</si>
  <si>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</si>
  <si>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</si>
  <si>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</si>
  <si>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</si>
  <si>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</si>
  <si>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</si>
  <si>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</si>
  <si>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</si>
  <si>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</si>
  <si>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</si>
  <si>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</si>
  <si>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</si>
  <si>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</si>
  <si>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</si>
  <si>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</si>
  <si>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</si>
  <si>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</si>
  <si>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</si>
  <si>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</si>
  <si>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</si>
  <si>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</si>
  <si>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</si>
  <si>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</si>
  <si>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</si>
  <si>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</si>
  <si>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</si>
  <si>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</si>
  <si>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</si>
  <si>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</si>
  <si>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</si>
  <si>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</si>
  <si>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</si>
  <si>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</si>
  <si>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</si>
  <si>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</si>
  <si>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</si>
  <si>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</si>
  <si>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</si>
  <si>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</si>
  <si>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</si>
  <si>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</si>
  <si>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</si>
  <si>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</si>
  <si>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</si>
  <si>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</si>
  <si>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</si>
  <si>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</si>
  <si>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</si>
  <si>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</si>
  <si>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</si>
  <si>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</si>
  <si>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</si>
  <si>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</si>
  <si>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</si>
  <si>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</si>
  <si>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</si>
  <si>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</si>
  <si>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</si>
  <si>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</si>
  <si>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</si>
  <si>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</si>
  <si>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</si>
  <si>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</si>
  <si>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</si>
  <si>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</si>
  <si>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</si>
  <si>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</si>
  <si>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</si>
  <si>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</si>
  <si>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</si>
  <si>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</si>
  <si>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</si>
  <si>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</si>
  <si>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</si>
  <si>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</si>
  <si>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</si>
  <si>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</si>
  <si>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</si>
  <si>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</si>
  <si>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</si>
  <si>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</si>
  <si>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</si>
  <si>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</si>
  <si>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</si>
  <si>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</si>
  <si>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</si>
  <si>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</si>
  <si>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</si>
  <si>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</si>
  <si>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</si>
  <si>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</si>
  <si>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</si>
  <si>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</si>
  <si>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</si>
  <si>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</si>
  <si>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</si>
  <si>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</si>
  <si>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</si>
  <si>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</si>
  <si>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</si>
  <si>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</si>
  <si>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</si>
  <si>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</si>
  <si>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</si>
  <si>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</si>
  <si>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</si>
  <si>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</si>
  <si>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</si>
  <si>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</si>
  <si>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</si>
  <si>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</si>
  <si>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</si>
  <si>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</si>
  <si>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</si>
  <si>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</si>
  <si>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</si>
  <si>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</si>
  <si>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</si>
  <si>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</si>
  <si>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</si>
  <si>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</si>
  <si>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</si>
  <si>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</si>
  <si>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</si>
  <si>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</si>
  <si>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</si>
  <si>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</si>
  <si>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</si>
  <si>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</si>
  <si>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</si>
  <si>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</si>
  <si>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</si>
  <si>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</si>
  <si>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</si>
  <si>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</si>
  <si>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</si>
  <si>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</si>
  <si>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</si>
  <si>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</si>
  <si>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</si>
  <si>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</si>
  <si>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</si>
  <si>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</si>
  <si>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</si>
  <si>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</si>
  <si>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</si>
  <si>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</si>
  <si>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</si>
  <si>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</si>
  <si>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</si>
  <si>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</si>
  <si>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</si>
  <si>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</si>
  <si>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</si>
  <si>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</si>
  <si>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</si>
  <si>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</si>
  <si>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</si>
  <si>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</si>
  <si>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</si>
  <si>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</si>
  <si>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</si>
  <si>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</si>
  <si>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</si>
  <si>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</si>
  <si>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</si>
  <si>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</si>
  <si>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</si>
  <si>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</si>
  <si>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</si>
  <si>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</si>
  <si>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</si>
  <si>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</si>
  <si>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</si>
  <si>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</si>
  <si>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</si>
  <si>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</si>
  <si>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</si>
  <si>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</si>
  <si>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</si>
  <si>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</si>
  <si>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</si>
  <si>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</si>
  <si>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</si>
  <si>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</si>
  <si>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</si>
  <si>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</si>
  <si>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</si>
  <si>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</si>
  <si>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</si>
  <si>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</si>
  <si>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</si>
  <si>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</si>
  <si>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</si>
  <si>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</si>
  <si>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</si>
  <si>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</si>
  <si>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</si>
  <si>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</si>
  <si>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</si>
  <si>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</si>
  <si>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</si>
  <si>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</si>
  <si>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</si>
  <si>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</si>
  <si>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</si>
  <si>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</si>
  <si>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</si>
  <si>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</si>
  <si>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</si>
  <si>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</si>
  <si>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</si>
  <si>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</si>
  <si>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</si>
  <si>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</si>
  <si>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</si>
  <si>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</si>
  <si>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</si>
  <si>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</si>
  <si>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</si>
  <si>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</si>
  <si>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</si>
  <si>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</si>
  <si>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</si>
  <si>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</si>
  <si>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</si>
  <si>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</si>
  <si>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</si>
  <si>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</si>
  <si>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</si>
  <si>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</si>
  <si>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</si>
  <si>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</si>
  <si>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</si>
  <si>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</si>
  <si>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</si>
  <si>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</si>
  <si>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</si>
  <si>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</si>
  <si>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</si>
  <si>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</si>
  <si>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</si>
  <si>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</si>
  <si>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</si>
  <si>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</si>
  <si>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</si>
  <si>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</si>
  <si>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</si>
  <si>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</si>
  <si>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</si>
  <si>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</si>
  <si>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</si>
  <si>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</si>
  <si>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</si>
  <si>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</si>
  <si>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</si>
  <si>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</si>
  <si>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</si>
  <si>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</si>
  <si>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</si>
  <si>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</si>
  <si>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</si>
  <si>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</si>
  <si>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</si>
  <si>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</si>
  <si>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</si>
  <si>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</si>
  <si>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</si>
  <si>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</si>
  <si>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</si>
  <si>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</si>
  <si>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</si>
  <si>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</si>
  <si>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</si>
  <si>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</si>
  <si>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</si>
  <si>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</si>
  <si>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</si>
  <si>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</si>
  <si>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</si>
  <si>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</si>
  <si>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</si>
  <si>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</si>
  <si>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</si>
  <si>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</si>
  <si>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</si>
  <si>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</si>
  <si>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</si>
  <si>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</si>
  <si>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</si>
  <si>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</si>
  <si>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</si>
  <si>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</si>
  <si>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</si>
  <si>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</si>
  <si>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</si>
  <si>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</si>
  <si>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</si>
  <si>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</si>
  <si>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</si>
  <si>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</si>
  <si>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</si>
  <si>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</si>
  <si>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</si>
  <si>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</si>
  <si>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</si>
  <si>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</si>
  <si>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</si>
  <si>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</si>
  <si>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</si>
  <si>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</si>
  <si>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</si>
  <si>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</si>
  <si>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</si>
  <si>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</si>
  <si>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</si>
  <si>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</si>
  <si>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</si>
  <si>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</si>
  <si>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</si>
  <si>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</si>
  <si>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</si>
  <si>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</si>
  <si>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</si>
  <si>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</si>
  <si>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</si>
  <si>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</si>
  <si>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</si>
  <si>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</si>
  <si>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</si>
  <si>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</si>
  <si>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</si>
  <si>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</si>
  <si>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</si>
  <si>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</si>
  <si>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</si>
  <si>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</si>
  <si>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</si>
  <si>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</si>
  <si>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</si>
  <si>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</si>
  <si>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</si>
  <si>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</si>
  <si>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</si>
  <si>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</si>
  <si>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</si>
  <si>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</si>
  <si>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</si>
  <si>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</si>
  <si>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</si>
  <si>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</si>
  <si>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</si>
  <si>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</si>
  <si>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</si>
  <si>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</si>
  <si>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</si>
  <si>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</si>
  <si>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</si>
  <si>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</si>
  <si>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</si>
  <si>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</si>
  <si>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</si>
  <si>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</si>
  <si>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</si>
  <si>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</si>
  <si>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</si>
  <si>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</si>
  <si>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</si>
  <si>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</si>
  <si>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</si>
  <si>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</si>
  <si>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</si>
  <si>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</si>
  <si>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</si>
  <si>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</si>
  <si>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</si>
  <si>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</si>
  <si>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</si>
  <si>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</si>
  <si>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</si>
  <si>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</si>
  <si>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</si>
  <si>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</si>
  <si>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</si>
  <si>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</si>
  <si>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</si>
  <si>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</si>
  <si>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</si>
  <si>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</si>
  <si>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</si>
  <si>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</si>
  <si>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</si>
  <si>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</si>
  <si>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</si>
  <si>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</si>
  <si>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</si>
  <si>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</si>
  <si>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</si>
  <si>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</si>
  <si>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</si>
  <si>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</si>
  <si>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</si>
  <si>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</si>
  <si>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</si>
  <si>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</si>
  <si>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</si>
  <si>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</si>
  <si>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</si>
  <si>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</si>
  <si>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</si>
  <si>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</si>
  <si>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</si>
  <si>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</si>
  <si>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</si>
  <si>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</si>
  <si>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</si>
  <si>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</si>
  <si>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</si>
  <si>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</si>
  <si>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</si>
  <si>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</si>
  <si>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</si>
  <si>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</si>
  <si>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</si>
  <si>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</si>
  <si>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</si>
  <si>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</si>
  <si>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</si>
  <si>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</si>
  <si>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</si>
  <si>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</si>
  <si>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</si>
  <si>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</si>
  <si>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</si>
  <si>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</si>
  <si>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</si>
  <si>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</si>
  <si>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</si>
  <si>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</si>
  <si>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</si>
  <si>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</si>
  <si>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</si>
  <si>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</si>
  <si>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</si>
  <si>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</si>
  <si>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</si>
  <si>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</si>
  <si>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</si>
  <si>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</si>
  <si>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</si>
  <si>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</si>
  <si>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</si>
  <si>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</si>
  <si>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</si>
  <si>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</si>
  <si>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</si>
  <si>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</si>
  <si>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</si>
  <si>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</si>
  <si>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</si>
  <si>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</si>
  <si>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</si>
  <si>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</si>
  <si>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</si>
  <si>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</si>
  <si>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</si>
  <si>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</si>
  <si>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</si>
  <si>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</si>
  <si>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</si>
  <si>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</si>
  <si>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</si>
  <si>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</si>
  <si>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</si>
  <si>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</si>
  <si>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</si>
  <si>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</si>
  <si>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</si>
  <si>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</si>
  <si>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</si>
  <si>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</si>
  <si>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</si>
  <si>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</si>
  <si>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</si>
  <si>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</si>
  <si>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</si>
  <si>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</si>
  <si>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</si>
  <si>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</si>
  <si>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</si>
  <si>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</si>
  <si>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</si>
  <si>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</si>
  <si>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</si>
  <si>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</si>
  <si>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</si>
  <si>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</si>
  <si>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</si>
  <si>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</si>
  <si>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</si>
  <si>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</si>
  <si>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</si>
  <si>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</si>
  <si>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</si>
  <si>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</si>
  <si>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</si>
  <si>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</si>
  <si>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</si>
  <si>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</si>
  <si>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</si>
  <si>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</si>
  <si>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</si>
  <si>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</si>
  <si>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</si>
  <si>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</si>
  <si>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</si>
  <si>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</si>
  <si>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</si>
  <si>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</si>
  <si>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</si>
  <si>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</si>
  <si>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</si>
  <si>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</si>
  <si>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</si>
  <si>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</si>
  <si>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</si>
  <si>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</si>
  <si>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</si>
  <si>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</si>
  <si>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</si>
  <si>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</si>
  <si>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</si>
  <si>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</si>
  <si>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</si>
  <si>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</si>
  <si>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</si>
  <si>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</si>
  <si>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</si>
  <si>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</si>
  <si>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</si>
  <si>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</si>
  <si>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</si>
  <si>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</si>
  <si>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</si>
  <si>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</si>
  <si>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</si>
  <si>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</si>
  <si>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</si>
  <si>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</si>
  <si>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</si>
  <si>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</si>
  <si>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</si>
  <si>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</si>
  <si>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</si>
  <si>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</si>
  <si>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</si>
  <si>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</si>
  <si>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</si>
  <si>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</si>
  <si>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</si>
  <si>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</si>
  <si>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</si>
  <si>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</si>
  <si>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</si>
  <si>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</si>
  <si>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</si>
  <si>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</si>
  <si>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</si>
  <si>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</si>
  <si>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</si>
  <si>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</si>
  <si>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</si>
  <si>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</si>
  <si>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</si>
  <si>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</si>
  <si>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</si>
  <si>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</si>
  <si>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</si>
  <si>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</si>
  <si>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</si>
  <si>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</si>
  <si>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</si>
  <si>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</si>
  <si>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</si>
  <si>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</si>
  <si>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</si>
  <si>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</si>
  <si>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</si>
  <si>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</si>
  <si>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</si>
  <si>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</si>
  <si>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</si>
  <si>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</si>
  <si>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</si>
  <si>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</si>
  <si>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</si>
  <si>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</si>
  <si>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</si>
  <si>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</si>
  <si>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</si>
  <si>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</si>
  <si>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</si>
  <si>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</si>
  <si>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</si>
  <si>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</si>
  <si>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</si>
  <si>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</si>
  <si>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</si>
  <si>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</si>
  <si>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</si>
  <si>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</si>
  <si>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</si>
  <si>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</si>
  <si>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</si>
  <si>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</si>
  <si>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</si>
  <si>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</si>
  <si>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</si>
  <si>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</si>
  <si>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</si>
  <si>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</si>
  <si>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</si>
  <si>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</si>
  <si>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</si>
  <si>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</si>
  <si>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</si>
  <si>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</si>
  <si>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</si>
  <si>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</si>
  <si>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</si>
  <si>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</si>
  <si>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</si>
  <si>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</si>
  <si>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</si>
  <si>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</si>
  <si>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</si>
  <si>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</si>
  <si>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</si>
  <si>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</si>
  <si>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</si>
  <si>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</si>
  <si>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</si>
  <si>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</si>
  <si>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</si>
  <si>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</si>
  <si>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</si>
  <si>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</si>
  <si>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</si>
  <si>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</si>
  <si>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</si>
  <si>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</si>
  <si>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</si>
  <si>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</si>
  <si>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</si>
  <si>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</si>
  <si>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</si>
  <si>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</si>
  <si>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</si>
  <si>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</si>
  <si>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</si>
  <si>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</si>
  <si>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</si>
  <si>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</si>
  <si>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</si>
  <si>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</si>
  <si>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</si>
  <si>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</si>
  <si>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</si>
  <si>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</si>
  <si>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</si>
  <si>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</si>
  <si>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</si>
  <si>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</si>
  <si>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</si>
  <si>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</si>
  <si>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</si>
  <si>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</si>
  <si>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</si>
  <si>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</si>
  <si>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</si>
  <si>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</si>
  <si>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</si>
  <si>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</si>
  <si>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</si>
  <si>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</si>
  <si>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</si>
  <si>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</si>
  <si>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</si>
  <si>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</si>
  <si>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</si>
  <si>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</si>
  <si>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</si>
  <si>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</si>
  <si>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</si>
  <si>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</si>
  <si>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</si>
  <si>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</si>
  <si>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</si>
  <si>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</si>
  <si>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</si>
  <si>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</si>
  <si>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</si>
  <si>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</si>
  <si>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</si>
  <si>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</si>
  <si>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</si>
  <si>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</si>
  <si>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</si>
  <si>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</si>
  <si>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</si>
  <si>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</si>
  <si>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</si>
  <si>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</si>
  <si>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</si>
  <si>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</si>
  <si>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</si>
  <si>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</si>
  <si>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</si>
  <si>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</si>
  <si>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</si>
  <si>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</si>
  <si>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</si>
  <si>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</si>
  <si>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</si>
  <si>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</si>
  <si>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</si>
  <si>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</si>
  <si>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</si>
  <si>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</si>
  <si>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</si>
  <si>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</si>
  <si>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</si>
  <si>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</si>
  <si>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</si>
  <si>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</si>
  <si>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</si>
  <si>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</si>
  <si>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</si>
  <si>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</si>
  <si>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</si>
  <si>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</si>
  <si>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</si>
  <si>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</si>
  <si>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</si>
  <si>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</si>
  <si>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</si>
  <si>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</si>
  <si>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</si>
  <si>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</si>
  <si>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</si>
  <si>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</si>
  <si>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</si>
  <si>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</si>
  <si>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</si>
  <si>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</si>
  <si>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</si>
  <si>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</si>
  <si>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</si>
  <si>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</si>
  <si>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</si>
  <si>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</si>
  <si>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</si>
  <si>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</si>
  <si>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</si>
  <si>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</si>
  <si>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</si>
  <si>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</si>
  <si>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</si>
  <si>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</si>
  <si>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</si>
  <si>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</si>
  <si>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</si>
  <si>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</si>
  <si>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</si>
  <si>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</si>
  <si>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</si>
  <si>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</si>
  <si>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</si>
  <si>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</si>
  <si>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</si>
  <si>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</si>
  <si>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</si>
  <si>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</si>
  <si>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</si>
  <si>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</si>
  <si>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</si>
  <si>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</si>
  <si>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</si>
  <si>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</si>
  <si>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</si>
  <si>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</si>
  <si>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</si>
  <si>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</si>
  <si>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</si>
  <si>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</si>
  <si>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</si>
  <si>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</si>
  <si>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</si>
  <si>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</si>
  <si>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</si>
  <si>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</si>
  <si>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</si>
  <si>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</si>
  <si>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</si>
  <si>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</si>
  <si>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</si>
  <si>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</si>
  <si>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</si>
  <si>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</si>
  <si>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</si>
  <si>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</si>
  <si>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</si>
  <si>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</si>
  <si>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</si>
  <si>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</si>
  <si>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</si>
  <si>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</si>
  <si>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</si>
  <si>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</si>
  <si>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</si>
  <si>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</si>
  <si>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</si>
  <si>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</si>
  <si>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</si>
  <si>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</si>
  <si>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</si>
  <si>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</si>
  <si>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</si>
  <si>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</si>
  <si>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</si>
  <si>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</si>
  <si>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</si>
  <si>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</si>
  <si>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</si>
  <si>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</si>
  <si>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</si>
  <si>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</si>
  <si>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</si>
  <si>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</si>
  <si>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</si>
  <si>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</si>
  <si>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</si>
  <si>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</si>
  <si>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</si>
  <si>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</si>
  <si>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</si>
  <si>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</si>
  <si>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</si>
  <si>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</si>
  <si>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</si>
  <si>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</si>
  <si>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</si>
  <si>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</si>
  <si>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</si>
  <si>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</si>
  <si>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</si>
  <si>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</si>
  <si>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</si>
  <si>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</si>
  <si>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</si>
  <si>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</si>
  <si>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</si>
  <si>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</si>
  <si>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</si>
  <si>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</si>
  <si>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</si>
  <si>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</si>
  <si>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</si>
  <si>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</si>
  <si>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</si>
  <si>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</si>
  <si>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</si>
  <si>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</si>
  <si>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</si>
  <si>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</si>
  <si>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</si>
  <si>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</si>
  <si>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</si>
  <si>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</si>
  <si>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</si>
  <si>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</si>
  <si>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</si>
  <si>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</si>
  <si>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</si>
  <si>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</si>
  <si>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</si>
  <si>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</si>
  <si>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</si>
  <si>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</si>
  <si>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</si>
  <si>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</si>
  <si>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</si>
  <si>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</si>
  <si>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</si>
  <si>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</si>
  <si>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</si>
  <si>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</si>
  <si>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</si>
  <si>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</si>
  <si>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</si>
  <si>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</si>
  <si>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</si>
  <si>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</si>
  <si>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</si>
  <si>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</si>
  <si>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</si>
  <si>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</si>
  <si>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</si>
  <si>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</si>
  <si>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</si>
  <si>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</si>
  <si>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</si>
  <si>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</si>
  <si>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</si>
  <si>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</si>
  <si>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</si>
  <si>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</si>
  <si>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</si>
  <si>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</si>
  <si>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</si>
  <si>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</si>
  <si>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</si>
  <si>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</si>
  <si>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</si>
  <si>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</si>
  <si>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</si>
  <si>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</si>
  <si>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</si>
  <si>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</si>
  <si>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</si>
  <si>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</si>
  <si>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</si>
  <si>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</si>
  <si>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</si>
  <si>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</si>
  <si>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</si>
  <si>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</si>
  <si>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</si>
  <si>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</si>
  <si>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</si>
  <si>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</si>
  <si>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</si>
  <si>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</si>
  <si>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</si>
  <si>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</si>
  <si>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</si>
  <si>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</si>
  <si>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</si>
  <si>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</si>
  <si>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</si>
  <si>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</si>
  <si>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</si>
  <si>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</si>
  <si>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</si>
  <si>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</si>
  <si>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</si>
  <si>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</si>
  <si>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</si>
  <si>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</si>
  <si>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</si>
  <si>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</si>
  <si>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</si>
  <si>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</si>
  <si>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</si>
  <si>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</si>
  <si>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</si>
  <si>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</si>
  <si>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</si>
  <si>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</si>
  <si>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</si>
  <si>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</si>
  <si>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</si>
  <si>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</si>
  <si>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</si>
  <si>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</si>
  <si>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</si>
  <si>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</si>
  <si>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</si>
  <si>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</si>
  <si>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</si>
  <si>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</si>
  <si>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</si>
  <si>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</si>
  <si>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</si>
  <si>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</si>
  <si>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</si>
  <si>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</si>
  <si>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</si>
  <si>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</si>
  <si>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</si>
  <si>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</si>
  <si>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</si>
  <si>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</si>
  <si>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</si>
  <si>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</si>
  <si>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</si>
  <si>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</si>
  <si>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</si>
  <si>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</si>
  <si>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</si>
  <si>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</si>
  <si>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</si>
  <si>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</si>
  <si>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</si>
  <si>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</si>
  <si>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</si>
  <si>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</si>
  <si>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</si>
  <si>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</si>
  <si>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</si>
  <si>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</si>
  <si>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</si>
  <si>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</si>
  <si>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</si>
  <si>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</si>
  <si>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</si>
  <si>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</si>
  <si>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</si>
  <si>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</si>
  <si>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</si>
  <si>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</si>
  <si>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</si>
  <si>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</si>
  <si>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</si>
  <si>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</si>
  <si>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</si>
  <si>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</si>
  <si>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</si>
  <si>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</si>
  <si>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</si>
  <si>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</si>
  <si>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</si>
  <si>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</si>
  <si>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</si>
  <si>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</si>
  <si>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</si>
  <si>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</si>
  <si>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</si>
  <si>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</si>
  <si>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</si>
  <si>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</si>
  <si>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</si>
  <si>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</si>
  <si>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</si>
  <si>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</si>
  <si>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</si>
  <si>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</si>
  <si>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</si>
  <si>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</si>
  <si>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</si>
  <si>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</si>
  <si>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</si>
  <si>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</si>
  <si>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</si>
  <si>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</si>
  <si>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</si>
  <si>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</si>
  <si>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</si>
  <si>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</si>
  <si>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</si>
  <si>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</si>
  <si>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</si>
  <si>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</si>
  <si>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</si>
  <si>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</si>
  <si>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</si>
  <si>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</si>
  <si>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</si>
  <si>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</si>
  <si>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</si>
  <si>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</si>
  <si>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</si>
  <si>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</si>
  <si>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</si>
  <si>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</si>
  <si>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</si>
  <si>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</si>
  <si>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</si>
  <si>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</si>
  <si>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</si>
  <si>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</si>
  <si>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</si>
  <si>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</si>
  <si>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</si>
  <si>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</si>
  <si>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</si>
  <si>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</si>
  <si>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</si>
  <si>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</si>
  <si>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</si>
  <si>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</si>
  <si>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</si>
  <si>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</si>
  <si>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</si>
  <si>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</si>
  <si>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</si>
  <si>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</si>
  <si>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</si>
  <si>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</si>
  <si>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</si>
  <si>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</si>
  <si>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</si>
  <si>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</si>
  <si>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</si>
  <si>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</si>
  <si>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</si>
  <si>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</si>
  <si>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</si>
  <si>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</si>
  <si>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</si>
  <si>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</si>
  <si>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</si>
  <si>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</si>
  <si>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</si>
  <si>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</si>
  <si>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</si>
  <si>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</si>
  <si>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</si>
  <si>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</si>
  <si>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</si>
  <si>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</si>
  <si>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</si>
  <si>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</si>
  <si>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</si>
  <si>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</si>
  <si>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</si>
  <si>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</si>
  <si>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</si>
  <si>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</si>
  <si>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</si>
  <si>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</si>
  <si>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</si>
  <si>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</si>
  <si>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</si>
  <si>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</si>
  <si>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</si>
  <si>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</si>
  <si>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</si>
  <si>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</si>
  <si>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</si>
  <si>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</si>
  <si>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</si>
  <si>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</si>
  <si>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</si>
  <si>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</si>
  <si>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</si>
  <si>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</si>
  <si>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</si>
  <si>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</si>
  <si>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</si>
  <si>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</si>
  <si>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</si>
  <si>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</si>
  <si>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</si>
  <si>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</si>
  <si>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</si>
  <si>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</si>
  <si>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</si>
  <si>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</si>
  <si>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</si>
  <si>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</si>
  <si>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</si>
  <si>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</si>
  <si>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</si>
  <si>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</si>
  <si>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</si>
  <si>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</si>
  <si>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</si>
  <si>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</si>
  <si>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</si>
  <si>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</si>
  <si>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</si>
  <si>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</si>
  <si>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</si>
  <si>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</si>
  <si>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</si>
  <si>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</si>
  <si>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</si>
  <si>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</si>
  <si>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</si>
  <si>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</si>
  <si>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</si>
  <si>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</si>
  <si>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</si>
  <si>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</si>
  <si>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</si>
  <si>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</si>
  <si>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</si>
  <si>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</si>
  <si>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</si>
  <si>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</si>
  <si>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</si>
  <si>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</si>
  <si>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</si>
  <si>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</si>
  <si>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</si>
  <si>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</si>
  <si>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</si>
  <si>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</si>
  <si>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</si>
  <si>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</si>
  <si>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</si>
  <si>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</si>
  <si>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</si>
  <si>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</si>
  <si>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</si>
  <si>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</si>
  <si>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</si>
  <si>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</si>
  <si>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</si>
  <si>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</si>
  <si>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</si>
  <si>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</si>
  <si>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</si>
  <si>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</si>
  <si>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</si>
  <si>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</si>
  <si>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</si>
  <si>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</si>
  <si>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</si>
  <si>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</si>
  <si>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</si>
  <si>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</si>
  <si>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</si>
  <si>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</si>
  <si>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</si>
  <si>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</si>
  <si>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</si>
  <si>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</si>
  <si>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</si>
  <si>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</si>
  <si>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</si>
  <si>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</si>
  <si>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</si>
  <si>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</si>
  <si>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</si>
  <si>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</si>
  <si>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</si>
  <si>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</si>
  <si>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</si>
  <si>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</si>
  <si>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</si>
  <si>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</si>
  <si>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</si>
  <si>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</si>
  <si>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</si>
  <si>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</si>
  <si>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</si>
  <si>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</si>
  <si>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</si>
  <si>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</si>
  <si>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</si>
  <si>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</si>
  <si>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</si>
  <si>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</si>
  <si>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</si>
  <si>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</si>
  <si>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</si>
  <si>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</si>
  <si>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</si>
  <si>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</si>
  <si>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</si>
  <si>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</si>
  <si>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</si>
  <si>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</si>
  <si>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</si>
  <si>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</si>
  <si>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</si>
  <si>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</si>
  <si>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</si>
  <si>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</si>
  <si>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</si>
  <si>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</si>
  <si>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</si>
  <si>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</si>
  <si>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</si>
  <si>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</si>
  <si>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</si>
  <si>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</si>
  <si>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</si>
  <si>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</si>
  <si>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</si>
  <si>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</si>
  <si>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</si>
  <si>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</si>
  <si>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</si>
  <si>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</si>
  <si>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</si>
  <si>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</si>
  <si>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</si>
  <si>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</si>
  <si>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</si>
  <si>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</si>
  <si>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</si>
  <si>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</si>
  <si>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</si>
  <si>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</si>
  <si>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</si>
  <si>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</si>
  <si>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</si>
  <si>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</si>
  <si>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</si>
  <si>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</si>
  <si>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</si>
  <si>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</si>
  <si>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</si>
  <si>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</si>
  <si>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</si>
  <si>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</si>
  <si>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</si>
  <si>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</si>
  <si>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</si>
  <si>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</si>
  <si>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</si>
  <si>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</si>
  <si>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</si>
  <si>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</si>
  <si>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</si>
  <si>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</si>
  <si>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</si>
  <si>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</si>
  <si>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</si>
  <si>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</si>
  <si>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</si>
  <si>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</si>
  <si>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</si>
  <si>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</si>
  <si>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</si>
  <si>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</si>
  <si>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</si>
  <si>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</si>
  <si>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</si>
  <si>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</si>
  <si>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</si>
  <si>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</si>
  <si>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</si>
  <si>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</si>
  <si>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</si>
  <si>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</si>
  <si>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</si>
  <si>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</si>
  <si>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</si>
  <si>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</si>
  <si>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</si>
  <si>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</si>
  <si>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</si>
  <si>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</si>
  <si>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</si>
  <si>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</si>
  <si>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</si>
  <si>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</si>
  <si>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</si>
  <si>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</si>
  <si>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</si>
  <si>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</si>
  <si>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</si>
  <si>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</si>
  <si>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</si>
  <si>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</si>
  <si>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</si>
  <si>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</si>
  <si>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</si>
  <si>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</si>
  <si>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</si>
  <si>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</si>
  <si>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</si>
  <si>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</si>
  <si>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</si>
  <si>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</si>
  <si>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</si>
  <si>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</si>
  <si>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</si>
  <si>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</si>
  <si>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</si>
  <si>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</si>
  <si>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</si>
  <si>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</si>
  <si>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</si>
  <si>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</si>
  <si>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</si>
  <si>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</si>
  <si>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</si>
  <si>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</si>
  <si>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</si>
  <si>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</si>
  <si>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</si>
  <si>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</si>
  <si>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</si>
  <si>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</si>
  <si>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</si>
  <si>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</si>
  <si>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</si>
  <si>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</si>
  <si>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</si>
  <si>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</si>
  <si>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</si>
  <si>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</si>
  <si>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</si>
  <si>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</si>
  <si>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</si>
  <si>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</si>
  <si>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</si>
  <si>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</si>
  <si>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</si>
  <si>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</si>
  <si>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</si>
  <si>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</si>
  <si>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</si>
  <si>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</si>
  <si>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</si>
  <si>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</si>
  <si>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</si>
  <si>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</si>
  <si>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</si>
  <si>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</si>
  <si>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</si>
  <si>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</si>
  <si>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</si>
  <si>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</si>
  <si>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</si>
  <si>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</si>
  <si>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</si>
  <si>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</si>
  <si>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</si>
  <si>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</si>
  <si>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</si>
  <si>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</si>
  <si>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</si>
  <si>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</si>
  <si>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</si>
  <si>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</si>
  <si>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</si>
  <si>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</si>
  <si>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</si>
  <si>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</si>
  <si>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</si>
  <si>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</si>
  <si>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</si>
  <si>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</si>
  <si>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</si>
  <si>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</si>
  <si>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</si>
  <si>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</si>
  <si>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</si>
  <si>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</si>
  <si>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</si>
  <si>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</si>
  <si>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</si>
  <si>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</si>
  <si>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</si>
  <si>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</si>
  <si>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</si>
  <si>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</si>
  <si>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</si>
  <si>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</si>
  <si>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</si>
  <si>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</si>
  <si>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</si>
  <si>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</si>
  <si>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</si>
  <si>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</si>
  <si>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</si>
  <si>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</si>
  <si>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</si>
  <si>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</si>
  <si>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</si>
  <si>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</si>
  <si>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</si>
  <si>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</si>
  <si>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</si>
  <si>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</si>
  <si>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</si>
  <si>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</si>
  <si>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</si>
  <si>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</si>
  <si>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</si>
  <si>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</si>
  <si>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</si>
  <si>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</si>
  <si>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</si>
  <si>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</si>
  <si>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</si>
  <si>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</si>
  <si>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</si>
  <si>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</si>
  <si>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</si>
  <si>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</si>
  <si>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</si>
  <si>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</si>
  <si>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</si>
  <si>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</si>
  <si>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</si>
  <si>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</si>
  <si>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</si>
  <si>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</si>
  <si>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</si>
  <si>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</si>
  <si>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</si>
  <si>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</si>
  <si>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</si>
  <si>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</si>
  <si>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</si>
  <si>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</si>
  <si>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</si>
  <si>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</si>
  <si>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</si>
  <si>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</si>
  <si>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</si>
  <si>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</si>
  <si>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</si>
  <si>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</si>
  <si>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</si>
  <si>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</si>
  <si>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</si>
  <si>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</si>
  <si>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</si>
  <si>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</si>
  <si>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</si>
  <si>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</si>
  <si>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</si>
  <si>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</si>
  <si>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</si>
  <si>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</si>
  <si>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</si>
  <si>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</si>
  <si>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</si>
  <si>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</si>
  <si>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</si>
  <si>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</si>
  <si>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</si>
  <si>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</si>
  <si>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</si>
  <si>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</si>
  <si>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</si>
  <si>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</si>
  <si>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</si>
  <si>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</si>
  <si>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</si>
  <si>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</si>
  <si>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</si>
  <si>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</si>
  <si>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</si>
  <si>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</si>
  <si>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</si>
  <si>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</si>
  <si>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</si>
  <si>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</si>
  <si>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</si>
  <si>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</si>
  <si>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</si>
  <si>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</si>
  <si>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</si>
  <si>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</si>
  <si>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</si>
  <si>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</si>
  <si>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</si>
  <si>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</si>
  <si>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</si>
  <si>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</si>
  <si>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</si>
  <si>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</si>
  <si>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</si>
  <si>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</si>
  <si>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</si>
  <si>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</si>
  <si>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</si>
  <si>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</si>
  <si>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</si>
  <si>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</si>
  <si>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</si>
  <si>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</si>
  <si>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</si>
  <si>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</si>
  <si>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</si>
  <si>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</si>
  <si>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</si>
  <si>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</si>
  <si>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</si>
  <si>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</si>
  <si>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</si>
  <si>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</si>
  <si>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</si>
  <si>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</si>
  <si>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</si>
  <si>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</si>
  <si>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</si>
  <si>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</si>
  <si>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</si>
  <si>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</si>
  <si>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</si>
  <si>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</si>
  <si>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</si>
  <si>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</si>
  <si>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</si>
  <si>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</si>
  <si>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</si>
  <si>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</si>
  <si>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</si>
  <si>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</si>
  <si>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</si>
  <si>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</si>
  <si>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</si>
  <si>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</si>
  <si>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</si>
  <si>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</si>
  <si>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</si>
  <si>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</si>
  <si>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</si>
  <si>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</si>
  <si>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</si>
  <si>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</si>
  <si>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</si>
  <si>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</si>
  <si>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</si>
  <si>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</si>
  <si>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</si>
  <si>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</si>
  <si>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</si>
  <si>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</si>
  <si>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</si>
  <si>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</si>
  <si>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</si>
  <si>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</si>
  <si>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</si>
  <si>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</si>
  <si>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</si>
  <si>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</si>
  <si>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</si>
  <si>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</si>
  <si>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</si>
  <si>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</si>
  <si>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</si>
  <si>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</si>
  <si>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</si>
  <si>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</si>
  <si>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</si>
  <si>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</si>
  <si>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</si>
  <si>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</si>
  <si>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</si>
  <si>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</si>
  <si>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</si>
  <si>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</si>
  <si>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</si>
  <si>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</si>
  <si>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</si>
  <si>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</si>
  <si>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</si>
  <si>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</si>
  <si>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</si>
  <si>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</si>
  <si>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</si>
  <si>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</si>
  <si>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</si>
  <si>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</si>
  <si>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</si>
  <si>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</si>
  <si>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</si>
  <si>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</si>
  <si>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</si>
  <si>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</si>
  <si>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</si>
  <si>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</si>
  <si>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</si>
  <si>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</si>
  <si>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</si>
  <si>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</si>
  <si>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</si>
  <si>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</si>
  <si>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</si>
  <si>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</si>
  <si>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</si>
  <si>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</si>
  <si>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</si>
  <si>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</si>
  <si>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</si>
  <si>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</si>
  <si>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</si>
  <si>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</si>
  <si>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</si>
  <si>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</si>
  <si>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</si>
  <si>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</si>
  <si>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</si>
  <si>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</si>
  <si>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</si>
  <si>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</si>
  <si>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</si>
  <si>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</si>
  <si>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</si>
  <si>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</si>
  <si>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</si>
  <si>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</si>
  <si>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</si>
  <si>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</si>
  <si>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</si>
  <si>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</si>
  <si>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</si>
  <si>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</si>
  <si>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</si>
  <si>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</si>
  <si>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</si>
  <si>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</si>
  <si>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</si>
  <si>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</si>
  <si>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</si>
  <si>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</si>
  <si>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</si>
  <si>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</si>
  <si>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</si>
  <si>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</si>
  <si>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</si>
  <si>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</si>
  <si>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</si>
  <si>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</si>
  <si>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</si>
  <si>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</si>
  <si>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</si>
  <si>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</si>
  <si>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</si>
  <si>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</si>
  <si>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</si>
  <si>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</si>
  <si>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</si>
  <si>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</si>
  <si>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</si>
  <si>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</si>
  <si>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</si>
  <si>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</si>
  <si>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</si>
  <si>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</si>
  <si>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</si>
  <si>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</si>
  <si>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</si>
  <si>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</si>
  <si>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</si>
  <si>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</si>
  <si>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</si>
  <si>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</si>
  <si>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</si>
  <si>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</si>
  <si>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</si>
  <si>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</si>
  <si>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</si>
  <si>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</si>
  <si>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</si>
  <si>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</si>
  <si>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</si>
  <si>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</si>
  <si>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</si>
  <si>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</si>
  <si>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</si>
  <si>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</si>
  <si>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</si>
  <si>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</si>
  <si>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</si>
  <si>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</si>
  <si>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</si>
  <si>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</si>
  <si>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</si>
  <si>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</si>
  <si>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</si>
  <si>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</si>
  <si>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</si>
  <si>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</si>
  <si>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</si>
  <si>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</si>
  <si>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</si>
  <si>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</si>
  <si>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</si>
  <si>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</si>
  <si>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</si>
  <si>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</si>
  <si>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</si>
  <si>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</si>
  <si>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</si>
  <si>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</si>
  <si>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</si>
  <si>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</si>
  <si>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</si>
  <si>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</si>
  <si>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</si>
  <si>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</si>
  <si>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</si>
  <si>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</si>
  <si>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</si>
  <si>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</si>
  <si>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</si>
  <si>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</si>
  <si>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</si>
  <si>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</si>
  <si>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</si>
  <si>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</si>
  <si>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</si>
  <si>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</si>
  <si>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</si>
  <si>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</si>
  <si>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</si>
  <si>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</si>
  <si>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</si>
  <si>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</si>
  <si>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</si>
  <si>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</si>
  <si>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</si>
  <si>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</si>
  <si>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</si>
  <si>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</si>
  <si>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</si>
  <si>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</si>
  <si>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</si>
  <si>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</si>
  <si>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</si>
  <si>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</si>
  <si>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</si>
  <si>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</si>
  <si>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</si>
  <si>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</si>
  <si>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</si>
  <si>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</si>
  <si>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</si>
  <si>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</si>
  <si>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</si>
  <si>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</si>
  <si>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</si>
  <si>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</si>
  <si>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</si>
  <si>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</si>
  <si>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</si>
  <si>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</si>
  <si>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</si>
  <si>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</si>
  <si>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</si>
  <si>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</si>
  <si>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</si>
  <si>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</si>
  <si>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</si>
  <si>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</si>
  <si>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</si>
  <si>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</si>
  <si>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</si>
  <si>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</si>
  <si>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</si>
  <si>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</si>
  <si>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</si>
  <si>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</si>
  <si>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</si>
  <si>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</si>
  <si>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</si>
  <si>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</si>
  <si>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</si>
  <si>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</si>
  <si>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</si>
  <si>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</si>
  <si>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</si>
  <si>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</si>
  <si>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</si>
  <si>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</si>
  <si>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</si>
  <si>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</si>
  <si>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</si>
  <si>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</si>
  <si>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</si>
  <si>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</si>
  <si>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</si>
  <si>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</si>
  <si>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</si>
  <si>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</si>
  <si>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</si>
  <si>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</si>
  <si>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</si>
  <si>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</si>
  <si>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</si>
  <si>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</si>
  <si>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</si>
  <si>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</si>
  <si>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</si>
  <si>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</si>
  <si>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</si>
  <si>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</si>
  <si>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</si>
  <si>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</si>
  <si>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</si>
  <si>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</si>
  <si>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</si>
  <si>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</si>
  <si>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</si>
  <si>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</si>
  <si>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</si>
  <si>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</si>
  <si>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</si>
  <si>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</si>
  <si>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</si>
  <si>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</si>
  <si>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</si>
  <si>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</si>
  <si>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</si>
  <si>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</si>
  <si>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</si>
  <si>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</si>
  <si>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</si>
  <si>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</si>
  <si>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</si>
  <si>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</si>
  <si>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</si>
  <si>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</si>
  <si>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</si>
  <si>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</si>
  <si>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</si>
  <si>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</si>
  <si>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</si>
  <si>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</si>
  <si>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</si>
  <si>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</si>
  <si>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</si>
  <si>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</si>
  <si>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</si>
  <si>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</si>
  <si>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</si>
  <si>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</si>
  <si>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</si>
  <si>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</si>
  <si>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</si>
  <si>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</si>
  <si>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</si>
  <si>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</si>
  <si>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</si>
  <si>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</si>
  <si>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</si>
  <si>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</si>
  <si>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</si>
  <si>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</si>
  <si>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</si>
  <si>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</si>
  <si>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</si>
  <si>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</si>
  <si>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</si>
  <si>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</si>
  <si>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</si>
  <si>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</si>
  <si>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</si>
  <si>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</si>
  <si>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</si>
  <si>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</si>
  <si>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</si>
  <si>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</si>
  <si>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</si>
  <si>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</si>
  <si>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</si>
  <si>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</si>
  <si>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</si>
  <si>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</si>
  <si>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</si>
  <si>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</si>
  <si>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</si>
  <si>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</si>
  <si>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</si>
  <si>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</si>
  <si>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</si>
  <si>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</si>
  <si>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</si>
  <si>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</si>
  <si>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</si>
  <si>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</si>
  <si>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</si>
  <si>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</si>
  <si>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</si>
  <si>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</si>
  <si>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</si>
  <si>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</si>
  <si>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</si>
  <si>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</si>
  <si>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</si>
  <si>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</si>
  <si>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</si>
  <si>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</si>
  <si>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</si>
  <si>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</si>
  <si>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</si>
  <si>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</si>
  <si>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</si>
  <si>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</si>
  <si>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</si>
  <si>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</si>
  <si>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</si>
  <si>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</si>
  <si>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</si>
  <si>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</si>
  <si>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</si>
  <si>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</si>
  <si>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</si>
  <si>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</si>
  <si>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</si>
  <si>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</si>
  <si>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</si>
  <si>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</si>
  <si>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</si>
  <si>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</si>
  <si>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</si>
  <si>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</si>
  <si>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</si>
  <si>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</si>
  <si>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</si>
  <si>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</si>
  <si>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</si>
  <si>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</si>
  <si>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</si>
  <si>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</si>
  <si>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</si>
  <si>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</si>
  <si>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</si>
  <si>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</si>
  <si>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</si>
  <si>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</si>
  <si>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</si>
  <si>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</si>
  <si>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</si>
  <si>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</si>
  <si>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</si>
  <si>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</si>
  <si>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</si>
  <si>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</si>
  <si>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</si>
  <si>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</si>
  <si>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</si>
  <si>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</si>
  <si>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</si>
  <si>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</si>
  <si>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</si>
  <si>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</si>
  <si>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</si>
  <si>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</si>
  <si>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</si>
  <si>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</si>
  <si>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</si>
  <si>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</si>
  <si>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</si>
  <si>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</si>
  <si>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</si>
  <si>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</si>
  <si>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</si>
  <si>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</si>
  <si>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</si>
  <si>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</si>
  <si>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</si>
  <si>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</si>
  <si>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</si>
  <si>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</si>
  <si>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</si>
  <si>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</si>
  <si>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</si>
  <si>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</si>
  <si>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</si>
  <si>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</si>
  <si>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</si>
  <si>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</si>
  <si>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</si>
  <si>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</si>
  <si>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</si>
  <si>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</si>
  <si>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</si>
  <si>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</si>
  <si>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</si>
  <si>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</si>
  <si>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</si>
  <si>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</si>
  <si>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</si>
  <si>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</si>
  <si>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</si>
  <si>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</si>
  <si>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</si>
  <si>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</si>
  <si>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</si>
  <si>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</si>
  <si>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</si>
  <si>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</si>
  <si>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</si>
  <si>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</si>
  <si>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</si>
  <si>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</si>
  <si>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</si>
  <si>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</si>
  <si>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</si>
  <si>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</si>
  <si>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</si>
  <si>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</si>
  <si>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</si>
  <si>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</si>
  <si>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</si>
  <si>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</si>
  <si>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</si>
  <si>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</si>
  <si>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</si>
  <si>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</si>
  <si>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</si>
  <si>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</si>
  <si>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</si>
  <si>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</si>
  <si>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</si>
  <si>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</si>
  <si>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</si>
  <si>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</si>
  <si>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</si>
  <si>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</si>
  <si>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</si>
  <si>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</si>
  <si>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</si>
  <si>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</si>
  <si>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</si>
  <si>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</si>
  <si>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</si>
  <si>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</si>
  <si>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</si>
  <si>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</si>
  <si>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</si>
  <si>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</si>
  <si>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</si>
  <si>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</si>
  <si>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</si>
  <si>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</si>
  <si>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</si>
  <si>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</si>
  <si>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</si>
  <si>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</si>
  <si>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</si>
  <si>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</si>
  <si>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</si>
  <si>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</si>
  <si>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</si>
  <si>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</si>
  <si>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</si>
  <si>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</si>
  <si>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</si>
  <si>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</si>
  <si>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</si>
  <si>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</si>
  <si>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</si>
  <si>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</si>
  <si>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</si>
  <si>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</si>
  <si>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</si>
  <si>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</si>
  <si>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</si>
  <si>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</si>
  <si>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</si>
  <si>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</si>
  <si>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</si>
  <si>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</si>
  <si>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</si>
  <si>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</si>
  <si>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</si>
  <si>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</si>
  <si>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</si>
  <si>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</si>
  <si>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</si>
  <si>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</si>
  <si>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</si>
  <si>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</si>
  <si>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</si>
  <si>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</si>
  <si>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</si>
  <si>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</si>
  <si>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</si>
  <si>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</si>
  <si>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</si>
  <si>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</si>
  <si>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</si>
  <si>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</si>
  <si>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</si>
  <si>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</si>
  <si>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</si>
  <si>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</si>
  <si>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</si>
  <si>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</si>
  <si>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</si>
  <si>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</si>
  <si>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</si>
  <si>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</si>
  <si>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</si>
  <si>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</si>
  <si>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</si>
  <si>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</si>
  <si>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</si>
  <si>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</si>
  <si>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</si>
  <si>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</si>
  <si>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</si>
  <si>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</si>
  <si>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</si>
  <si>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</si>
  <si>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</si>
  <si>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</si>
  <si>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</si>
  <si>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</si>
  <si>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</si>
  <si>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</si>
  <si>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</si>
  <si>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</si>
  <si>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</si>
  <si>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</si>
  <si>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</si>
  <si>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</si>
  <si>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</si>
  <si>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</si>
  <si>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</si>
  <si>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</si>
  <si>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</si>
  <si>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</si>
  <si>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</si>
  <si>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</si>
  <si>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</si>
  <si>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</si>
  <si>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</si>
  <si>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</si>
  <si>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</si>
  <si>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</si>
  <si>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</si>
  <si>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</si>
  <si>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</si>
  <si>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</si>
  <si>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</si>
  <si>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</si>
  <si>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</si>
  <si>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</si>
  <si>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</si>
  <si>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</si>
  <si>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</si>
  <si>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</si>
  <si>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</si>
  <si>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</si>
  <si>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</si>
  <si>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</si>
  <si>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</si>
  <si>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</si>
  <si>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</si>
  <si>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</si>
  <si>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</si>
  <si>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</si>
  <si>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</si>
  <si>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</si>
  <si>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</si>
  <si>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</si>
  <si>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</si>
  <si>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</si>
  <si>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</si>
  <si>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</si>
  <si>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</si>
  <si>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</si>
  <si>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</si>
  <si>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</si>
  <si>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</si>
  <si>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</si>
  <si>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</si>
  <si>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</si>
  <si>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</si>
  <si>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</si>
  <si>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</si>
  <si>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</si>
  <si>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</si>
  <si>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</si>
  <si>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</si>
  <si>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</si>
  <si>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</si>
  <si>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</si>
  <si>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</si>
  <si>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</si>
  <si>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</si>
  <si>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</si>
  <si>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</si>
  <si>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</si>
  <si>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</si>
  <si>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</si>
  <si>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</si>
  <si>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</si>
  <si>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</si>
  <si>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</si>
  <si>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</si>
  <si>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</si>
  <si>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</si>
  <si>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</si>
  <si>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</si>
  <si>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</si>
  <si>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</si>
  <si>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</si>
  <si>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</si>
  <si>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</si>
  <si>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</si>
  <si>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</si>
  <si>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</si>
  <si>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</si>
  <si>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</si>
  <si>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</si>
  <si>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</si>
  <si>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</si>
  <si>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</si>
  <si>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</si>
  <si>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</si>
  <si>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</si>
  <si>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</si>
  <si>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</si>
  <si>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</si>
  <si>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</si>
  <si>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</si>
  <si>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</si>
  <si>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</si>
  <si>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</si>
  <si>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</si>
  <si>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</si>
  <si>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</si>
  <si>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</si>
  <si>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</si>
  <si>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</si>
  <si>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</si>
  <si>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</si>
  <si>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</si>
  <si>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</si>
  <si>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</si>
  <si>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</si>
  <si>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</si>
  <si>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</si>
  <si>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</si>
  <si>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</si>
  <si>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</si>
  <si>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</si>
  <si>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</si>
  <si>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</si>
  <si>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</si>
  <si>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</si>
  <si>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</si>
  <si>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</si>
  <si>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</si>
  <si>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</si>
  <si>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</si>
  <si>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</si>
  <si>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</si>
  <si>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</si>
  <si>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</si>
  <si>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</si>
  <si>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</si>
  <si>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</si>
  <si>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</si>
  <si>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</si>
  <si>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</si>
  <si>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</si>
  <si>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</si>
  <si>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</si>
  <si>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</si>
  <si>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</si>
  <si>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</si>
  <si>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</si>
  <si>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</si>
  <si>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</si>
  <si>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</si>
  <si>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</si>
  <si>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</si>
  <si>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</si>
  <si>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</si>
  <si>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</si>
  <si>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</si>
  <si>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</si>
  <si>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</si>
  <si>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</si>
  <si>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</si>
  <si>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</si>
  <si>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</si>
  <si>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</si>
  <si>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</si>
  <si>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</si>
  <si>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</si>
  <si>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</si>
  <si>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</si>
  <si>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</si>
  <si>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</si>
  <si>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</si>
  <si>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</si>
  <si>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</si>
  <si>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</si>
  <si>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</si>
  <si>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</si>
  <si>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</si>
  <si>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</si>
  <si>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</si>
  <si>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</si>
  <si>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</si>
  <si>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</si>
  <si>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</si>
  <si>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</si>
  <si>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</si>
  <si>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</si>
  <si>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</si>
  <si>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</si>
  <si>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</si>
  <si>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</si>
  <si>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</si>
  <si>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</si>
  <si>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</si>
  <si>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</si>
  <si>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</si>
  <si>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</si>
  <si>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</si>
  <si>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</si>
  <si>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</si>
  <si>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</si>
  <si>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</si>
  <si>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</si>
  <si>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</si>
  <si>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</si>
  <si>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</si>
  <si>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</si>
  <si>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</si>
  <si>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</si>
  <si>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</si>
  <si>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</si>
  <si>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</si>
  <si>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</si>
  <si>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</si>
  <si>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</si>
  <si>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</si>
  <si>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</si>
  <si>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</si>
  <si>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</si>
  <si>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</si>
  <si>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</si>
  <si>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</si>
  <si>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</si>
  <si>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</si>
  <si>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</si>
  <si>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</si>
  <si>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</si>
  <si>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</si>
  <si>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</si>
  <si>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</si>
  <si>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</si>
  <si>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</si>
  <si>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</si>
  <si>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</si>
  <si>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</si>
  <si>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</si>
  <si>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</si>
  <si>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</si>
  <si>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</si>
  <si>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</si>
  <si>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</si>
  <si>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</si>
  <si>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</si>
  <si>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</si>
  <si>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</si>
  <si>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</si>
  <si>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</si>
  <si>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</si>
  <si>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</si>
  <si>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</si>
  <si>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</si>
  <si>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</si>
  <si>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</si>
  <si>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</si>
  <si>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</si>
  <si>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</si>
  <si>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</si>
  <si>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</si>
  <si>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</si>
  <si>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</si>
  <si>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</si>
  <si>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</si>
  <si>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</si>
  <si>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</si>
  <si>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</si>
  <si>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</si>
  <si>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</si>
  <si>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</si>
  <si>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</si>
  <si>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</si>
  <si>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</si>
  <si>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</si>
  <si>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</si>
  <si>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</si>
  <si>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</si>
  <si>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</si>
  <si>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</si>
  <si>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</si>
  <si>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</si>
  <si>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</si>
  <si>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</si>
  <si>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</si>
  <si>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</si>
  <si>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</si>
  <si>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</si>
  <si>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</si>
  <si>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</si>
  <si>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</si>
  <si>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</si>
  <si>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</si>
  <si>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</si>
  <si>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</si>
  <si>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</si>
  <si>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</si>
  <si>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</si>
  <si>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</si>
  <si>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</si>
  <si>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</si>
  <si>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</si>
  <si>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</si>
  <si>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</si>
  <si>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</si>
  <si>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</si>
  <si>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</si>
  <si>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</si>
  <si>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</si>
  <si>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</si>
  <si>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</si>
  <si>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</si>
  <si>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</si>
  <si>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</si>
  <si>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</si>
  <si>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</si>
  <si>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</si>
  <si>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</si>
  <si>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</si>
  <si>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</si>
  <si>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</si>
  <si>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</si>
  <si>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</si>
  <si>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</si>
  <si>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</si>
  <si>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</si>
  <si>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</si>
  <si>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</si>
  <si>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</si>
  <si>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</si>
  <si>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</si>
  <si>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</si>
  <si>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</si>
  <si>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</si>
  <si>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</si>
  <si>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</si>
  <si>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</si>
  <si>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</si>
  <si>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</si>
  <si>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</si>
  <si>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</si>
  <si>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</si>
  <si>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</si>
  <si>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</si>
  <si>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</si>
  <si>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</si>
  <si>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</si>
  <si>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</si>
  <si>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</si>
  <si>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</si>
  <si>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</si>
  <si>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</si>
  <si>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</si>
  <si>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</si>
  <si>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</si>
  <si>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</si>
  <si>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</si>
  <si>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</si>
  <si>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</si>
  <si>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</si>
  <si>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</si>
  <si>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</si>
  <si>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</si>
  <si>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</si>
  <si>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</si>
  <si>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</si>
  <si>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</si>
  <si>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</si>
  <si>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</si>
  <si>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</si>
  <si>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</si>
  <si>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</si>
  <si>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</si>
  <si>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</si>
  <si>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</si>
  <si>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</si>
  <si>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</si>
  <si>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</si>
  <si>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</si>
  <si>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</si>
  <si>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</si>
  <si>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</si>
  <si>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</si>
  <si>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</si>
  <si>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</si>
  <si>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</si>
  <si>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</si>
  <si>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</si>
  <si>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</si>
  <si>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</si>
  <si>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</si>
  <si>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</si>
  <si>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</si>
  <si>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</si>
  <si>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</si>
  <si>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</si>
  <si>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</si>
  <si>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</si>
  <si>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</si>
  <si>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</si>
  <si>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</si>
  <si>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</si>
  <si>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</si>
  <si>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</si>
  <si>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</si>
  <si>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</si>
  <si>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</si>
  <si>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</si>
  <si>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</si>
  <si>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</si>
  <si>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</si>
  <si>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</si>
  <si>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</si>
  <si>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</si>
  <si>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</si>
  <si>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</si>
  <si>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</si>
  <si>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</si>
  <si>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</si>
  <si>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</si>
  <si>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</si>
  <si>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</si>
  <si>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</si>
  <si>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</si>
  <si>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</si>
  <si>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</si>
  <si>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</si>
  <si>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</si>
  <si>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</si>
  <si>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</si>
  <si>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</si>
  <si>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</si>
  <si>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</si>
  <si>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</si>
  <si>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</si>
  <si>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</si>
  <si>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</si>
  <si>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</si>
  <si>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</si>
  <si>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</si>
  <si>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</si>
  <si>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</si>
  <si>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</si>
  <si>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</si>
  <si>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</si>
  <si>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</si>
  <si>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</si>
  <si>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</si>
  <si>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</si>
  <si>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</si>
  <si>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</si>
  <si>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</si>
  <si>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</si>
  <si>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</si>
  <si>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</si>
  <si>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</si>
  <si>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</si>
  <si>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</si>
  <si>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</si>
  <si>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</si>
  <si>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</si>
  <si>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</si>
  <si>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</si>
  <si>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</si>
  <si>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</si>
  <si>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</si>
  <si>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</si>
  <si>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</si>
  <si>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</si>
  <si>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</si>
  <si>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</si>
  <si>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</si>
  <si>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</si>
  <si>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</si>
  <si>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</si>
  <si>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</si>
  <si>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</si>
  <si>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</si>
  <si>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</si>
  <si>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</si>
  <si>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</si>
  <si>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</si>
  <si>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</si>
  <si>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</si>
  <si>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</si>
  <si>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</si>
  <si>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</si>
  <si>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</si>
  <si>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</si>
  <si>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</si>
  <si>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</si>
  <si>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</si>
  <si>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</si>
  <si>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</si>
  <si>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</si>
  <si>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</si>
  <si>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</si>
  <si>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</si>
  <si>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</si>
  <si>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</si>
  <si>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</si>
  <si>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</si>
  <si>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</si>
  <si>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</si>
  <si>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</si>
  <si>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</si>
  <si>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</si>
  <si>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</si>
  <si>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</si>
  <si>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</si>
  <si>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</si>
  <si>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</si>
  <si>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</si>
  <si>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</si>
  <si>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</si>
  <si>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</si>
  <si>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</si>
  <si>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</si>
  <si>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</si>
  <si>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</si>
  <si>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</si>
  <si>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</si>
  <si>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</si>
  <si>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</si>
  <si>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</si>
  <si>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</si>
  <si>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</si>
  <si>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</si>
  <si>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</si>
  <si>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</si>
  <si>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</si>
  <si>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</si>
  <si>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</si>
  <si>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</si>
  <si>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</si>
  <si>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</si>
  <si>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</si>
  <si>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</si>
  <si>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</si>
  <si>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</si>
  <si>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</si>
  <si>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</si>
  <si>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</si>
  <si>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</si>
  <si>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</si>
  <si>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</si>
  <si>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</si>
  <si>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</si>
  <si>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</si>
  <si>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</si>
  <si>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</si>
  <si>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</si>
  <si>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</si>
  <si>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</si>
  <si>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</si>
  <si>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</si>
  <si>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</si>
  <si>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</si>
  <si>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</si>
  <si>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</si>
  <si>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</si>
  <si>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</si>
  <si>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</si>
  <si>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</si>
  <si>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</si>
  <si>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</si>
  <si>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</si>
  <si>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</si>
  <si>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</si>
  <si>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</si>
  <si>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</si>
  <si>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</si>
  <si>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</si>
  <si>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</si>
  <si>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</si>
  <si>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</si>
  <si>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</si>
  <si>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</si>
  <si>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</si>
  <si>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</si>
  <si>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</si>
  <si>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</si>
  <si>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</si>
  <si>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</si>
  <si>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</si>
  <si>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</si>
  <si>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</si>
  <si>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</si>
  <si>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</si>
  <si>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</si>
  <si>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</si>
  <si>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</si>
  <si>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</si>
  <si>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</si>
  <si>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</si>
  <si>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</si>
  <si>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</si>
  <si>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</si>
  <si>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</si>
  <si>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</si>
  <si>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</si>
  <si>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</si>
  <si>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</si>
  <si>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</si>
  <si>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</si>
  <si>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</si>
  <si>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</si>
  <si>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</si>
  <si>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</si>
  <si>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</si>
  <si>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</si>
  <si>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</si>
  <si>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</si>
  <si>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</si>
  <si>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</si>
  <si>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</si>
  <si>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</si>
  <si>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</si>
  <si>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</si>
  <si>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</si>
  <si>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</si>
  <si>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</si>
  <si>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</si>
  <si>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</si>
  <si>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</si>
  <si>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</si>
  <si>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</si>
  <si>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</si>
  <si>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</si>
  <si>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</si>
  <si>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</si>
  <si>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</si>
  <si>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</si>
  <si>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</si>
  <si>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</si>
  <si>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</si>
  <si>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</si>
  <si>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</si>
  <si>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</si>
  <si>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</si>
  <si>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</si>
  <si>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</si>
  <si>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</si>
  <si>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</si>
  <si>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</si>
  <si>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</si>
  <si>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</si>
  <si>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</si>
  <si>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</si>
  <si>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</si>
  <si>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</si>
  <si>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</si>
  <si>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</si>
  <si>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</si>
  <si>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</si>
  <si>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</si>
  <si>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</si>
  <si>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</si>
  <si>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</si>
  <si>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</si>
  <si>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</si>
  <si>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</si>
  <si>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</si>
  <si>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</si>
  <si>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</si>
  <si>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</si>
  <si>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</si>
  <si>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</si>
  <si>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</si>
  <si>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</si>
  <si>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</si>
  <si>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</si>
  <si>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</si>
  <si>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</si>
  <si>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</si>
  <si>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</si>
  <si>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</si>
  <si>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</si>
  <si>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</si>
  <si>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</si>
  <si>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</si>
  <si>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</si>
  <si>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</si>
  <si>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</si>
  <si>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</si>
  <si>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</si>
  <si>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</si>
  <si>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</si>
  <si>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</si>
  <si>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</si>
  <si>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</si>
  <si>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</si>
  <si>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</si>
  <si>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</si>
  <si>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</si>
  <si>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</si>
  <si>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</si>
  <si>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</si>
  <si>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</si>
  <si>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</si>
  <si>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</si>
  <si>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</si>
  <si>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</si>
  <si>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</si>
  <si>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</si>
  <si>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</si>
  <si>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</si>
  <si>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</si>
  <si>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</si>
  <si>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</si>
  <si>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</si>
  <si>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</si>
  <si>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</si>
  <si>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</si>
  <si>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</si>
  <si>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</si>
  <si>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</si>
  <si>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</si>
  <si>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</si>
  <si>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</si>
  <si>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</si>
  <si>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</si>
  <si>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</si>
  <si>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</si>
  <si>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</si>
  <si>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</si>
  <si>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</si>
  <si>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</si>
  <si>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</si>
  <si>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</si>
  <si>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</si>
  <si>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</si>
  <si>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</si>
  <si>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</si>
  <si>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</si>
  <si>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</si>
  <si>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</si>
  <si>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</si>
  <si>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</si>
  <si>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</si>
  <si>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</si>
  <si>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</si>
  <si>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</si>
  <si>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</si>
  <si>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</si>
  <si>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</si>
  <si>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</si>
  <si>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</si>
  <si>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</si>
  <si>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</si>
  <si>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</si>
  <si>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</si>
  <si>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</si>
  <si>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</si>
  <si>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</si>
  <si>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</si>
  <si>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</si>
  <si>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</si>
  <si>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</si>
  <si>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</si>
  <si>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</si>
  <si>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</si>
  <si>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</si>
  <si>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</si>
  <si>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</si>
  <si>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</si>
  <si>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</si>
  <si>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</si>
  <si>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</si>
  <si>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</si>
  <si>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</si>
  <si>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</si>
  <si>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</si>
  <si>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</si>
  <si>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</si>
  <si>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</si>
  <si>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</si>
  <si>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</si>
  <si>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</si>
  <si>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</si>
  <si>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</si>
  <si>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</si>
  <si>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</si>
  <si>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</si>
  <si>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</si>
  <si>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</si>
  <si>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</si>
  <si>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</si>
  <si>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</si>
  <si>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</si>
  <si>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</si>
  <si>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</si>
  <si>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</si>
  <si>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</si>
  <si>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</si>
  <si>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</si>
  <si>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</si>
  <si>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</si>
  <si>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</si>
  <si>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</si>
  <si>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</si>
  <si>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</si>
  <si>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</si>
  <si>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</si>
  <si>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</si>
  <si>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</si>
  <si>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</si>
  <si>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</si>
  <si>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</si>
  <si>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</si>
  <si>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</si>
  <si>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</si>
  <si>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</si>
  <si>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</si>
  <si>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</si>
  <si>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</si>
  <si>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</si>
  <si>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</si>
  <si>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</si>
  <si>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</si>
  <si>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</si>
  <si>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</si>
  <si>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</si>
  <si>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</si>
  <si>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</si>
  <si>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</si>
  <si>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</si>
  <si>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</si>
  <si>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</si>
  <si>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</si>
  <si>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</si>
  <si>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</si>
  <si>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</si>
  <si>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</si>
  <si>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</si>
  <si>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</si>
  <si>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</si>
  <si>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</si>
  <si>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</si>
  <si>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</si>
  <si>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</si>
  <si>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</si>
  <si>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</si>
  <si>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</si>
  <si>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</si>
  <si>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</si>
  <si>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</si>
  <si>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</si>
  <si>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</si>
  <si>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</si>
  <si>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</si>
  <si>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</si>
  <si>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</si>
  <si>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</si>
  <si>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</si>
  <si>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</si>
  <si>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</si>
  <si>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</si>
  <si>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</si>
  <si>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</si>
  <si>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</si>
  <si>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</si>
  <si>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</si>
  <si>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</si>
  <si>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</si>
  <si>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</si>
  <si>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</si>
  <si>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</si>
  <si>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</si>
  <si>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</si>
  <si>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</si>
  <si>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</si>
  <si>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</si>
  <si>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</si>
  <si>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</si>
  <si>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</si>
  <si>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</si>
  <si>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</si>
  <si>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</si>
  <si>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</si>
  <si>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</si>
  <si>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</si>
  <si>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</si>
  <si>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</si>
  <si>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</si>
  <si>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</si>
  <si>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</si>
  <si>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</si>
  <si>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</si>
  <si>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</si>
  <si>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</si>
  <si>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</si>
  <si>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</si>
  <si>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</si>
  <si>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</si>
  <si>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</si>
  <si>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</si>
  <si>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</si>
  <si>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</si>
  <si>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</si>
  <si>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</si>
  <si>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</si>
  <si>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</si>
  <si>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</si>
  <si>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</si>
  <si>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</si>
  <si>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</si>
  <si>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</si>
  <si>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</si>
  <si>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</si>
  <si>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</si>
  <si>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</si>
  <si>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</si>
  <si>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</si>
  <si>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</si>
  <si>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</si>
  <si>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</si>
  <si>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</si>
  <si>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</si>
  <si>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</si>
  <si>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</si>
  <si>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</si>
  <si>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</si>
  <si>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</si>
  <si>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</si>
  <si>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</si>
  <si>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</si>
  <si>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</si>
  <si>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</si>
  <si>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</si>
  <si>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</si>
  <si>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</si>
  <si>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</si>
  <si>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</si>
  <si>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</si>
  <si>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</si>
  <si>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</si>
  <si>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</si>
  <si>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</si>
  <si>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</si>
  <si>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</si>
  <si>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</si>
  <si>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</si>
  <si>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</si>
  <si>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</si>
  <si>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</si>
  <si>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</si>
  <si>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</si>
  <si>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</si>
  <si>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</si>
  <si>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</si>
  <si>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</si>
  <si>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</si>
  <si>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</si>
  <si>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</si>
  <si>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</si>
  <si>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</si>
  <si>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</si>
  <si>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</si>
  <si>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</si>
  <si>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</si>
  <si>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</si>
  <si>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</si>
  <si>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</si>
  <si>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</si>
  <si>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</si>
  <si>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</si>
  <si>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</si>
  <si>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</si>
  <si>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</si>
  <si>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</si>
  <si>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</si>
  <si>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</si>
  <si>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</si>
  <si>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</si>
  <si>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</si>
  <si>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</si>
  <si>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</si>
  <si>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</si>
  <si>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</si>
  <si>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</si>
  <si>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</si>
  <si>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</si>
  <si>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</si>
  <si>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</si>
  <si>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</si>
  <si>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</si>
  <si>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</si>
  <si>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</si>
  <si>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</si>
  <si>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</si>
  <si>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</si>
  <si>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</si>
  <si>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</si>
  <si>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</si>
  <si>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</si>
  <si>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</si>
  <si>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</si>
  <si>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</si>
  <si>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</si>
  <si>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</si>
  <si>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</si>
  <si>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</si>
  <si>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</si>
  <si>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</si>
  <si>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</si>
  <si>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</si>
  <si>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</si>
  <si>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</si>
  <si>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</si>
  <si>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</si>
  <si>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</si>
  <si>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</si>
  <si>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</si>
  <si>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</si>
  <si>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</si>
  <si>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</si>
  <si>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</si>
  <si>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</si>
  <si>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</si>
  <si>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</si>
  <si>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</si>
  <si>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</si>
  <si>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</si>
  <si>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</si>
  <si>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</si>
  <si>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</si>
  <si>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</si>
  <si>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</si>
  <si>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</si>
  <si>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</si>
  <si>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</si>
  <si>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</si>
  <si>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</si>
  <si>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</si>
  <si>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</si>
  <si>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</si>
  <si>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</si>
  <si>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</si>
  <si>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</si>
  <si>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</si>
  <si>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</si>
  <si>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</si>
  <si>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</si>
  <si>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</si>
  <si>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</si>
  <si>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</si>
  <si>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</si>
  <si>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</si>
  <si>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</si>
  <si>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</si>
  <si>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</si>
  <si>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</si>
  <si>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</si>
  <si>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</si>
  <si>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</si>
  <si>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</si>
  <si>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</si>
  <si>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</si>
  <si>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</si>
  <si>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</si>
  <si>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</si>
  <si>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</si>
  <si>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</si>
  <si>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</si>
  <si>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</si>
  <si>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</si>
  <si>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</si>
  <si>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</si>
  <si>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</si>
  <si>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</si>
  <si>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</si>
  <si>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</si>
  <si>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</si>
  <si>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</si>
  <si>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</si>
  <si>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</si>
  <si>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</si>
  <si>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</si>
  <si>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</si>
  <si>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</si>
  <si>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</si>
  <si>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</si>
  <si>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</si>
  <si>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</si>
  <si>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</si>
  <si>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</si>
  <si>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</si>
  <si>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</si>
  <si>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</si>
  <si>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</si>
  <si>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</si>
  <si>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</si>
  <si>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</si>
  <si>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</si>
  <si>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</si>
  <si>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</si>
  <si>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</si>
  <si>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</si>
  <si>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</si>
  <si>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</si>
  <si>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</si>
  <si>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</si>
  <si>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</si>
  <si>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</si>
  <si>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</si>
  <si>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</si>
  <si>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</si>
  <si>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</si>
  <si>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</si>
  <si>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</si>
  <si>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</si>
  <si>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</si>
  <si>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</si>
  <si>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</si>
  <si>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</si>
  <si>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</si>
  <si>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</si>
  <si>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</si>
  <si>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</si>
  <si>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</si>
  <si>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</si>
  <si>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</si>
  <si>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</si>
  <si>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</si>
  <si>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</si>
  <si>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</si>
  <si>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</si>
  <si>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</si>
  <si>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</si>
  <si>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</si>
  <si>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</si>
  <si>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</si>
  <si>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</si>
  <si>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</si>
  <si>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</si>
  <si>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</si>
  <si>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</si>
  <si>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</si>
  <si>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</si>
  <si>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</si>
  <si>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</si>
  <si>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</si>
  <si>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</si>
  <si>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</si>
  <si>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</si>
  <si>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</si>
  <si>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</si>
  <si>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</si>
  <si>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</si>
  <si>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</si>
  <si>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</si>
  <si>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</si>
  <si>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</si>
  <si>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</si>
  <si>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</si>
  <si>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</si>
  <si>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</si>
  <si>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</si>
  <si>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</si>
  <si>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</si>
  <si>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</si>
  <si>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</si>
  <si>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</si>
  <si>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</si>
  <si>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</si>
  <si>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</si>
  <si>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</si>
  <si>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</si>
  <si>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</si>
  <si>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</si>
  <si>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</si>
  <si>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</si>
  <si>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</si>
  <si>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</si>
  <si>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</si>
  <si>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</si>
  <si>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</si>
  <si>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</si>
  <si>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</si>
  <si>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</si>
  <si>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</si>
  <si>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</si>
  <si>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</si>
  <si>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</si>
  <si>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</si>
  <si>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</si>
  <si>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</si>
  <si>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</si>
  <si>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</si>
  <si>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</si>
  <si>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</si>
  <si>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</si>
  <si>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</si>
  <si>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</si>
  <si>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</si>
  <si>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</si>
  <si>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</si>
  <si>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</si>
  <si>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</si>
  <si>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</si>
  <si>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</si>
  <si>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</si>
  <si>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</si>
  <si>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</si>
  <si>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</si>
  <si>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</si>
  <si>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</si>
  <si>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</si>
  <si>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</si>
  <si>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</si>
  <si>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</si>
  <si>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</si>
  <si>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</si>
  <si>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</si>
  <si>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</si>
  <si>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</si>
  <si>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</si>
  <si>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</si>
  <si>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</si>
  <si>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</si>
  <si>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</si>
  <si>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</si>
  <si>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</si>
  <si>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</si>
  <si>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</si>
  <si>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</si>
  <si>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</si>
  <si>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</si>
  <si>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</si>
  <si>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</si>
  <si>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</si>
  <si>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</si>
  <si>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</si>
  <si>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</si>
  <si>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</si>
  <si>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</si>
  <si>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</si>
  <si>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</si>
  <si>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</si>
  <si>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</si>
  <si>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</si>
  <si>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</si>
  <si>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</si>
  <si>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</si>
  <si>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</si>
  <si>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</si>
  <si>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</si>
  <si>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</si>
  <si>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</si>
  <si>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</si>
  <si>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</si>
  <si>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</si>
  <si>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</si>
  <si>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</si>
  <si>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</si>
  <si>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</si>
  <si>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</si>
  <si>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</si>
  <si>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</si>
  <si>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</si>
  <si>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</si>
  <si>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</si>
  <si>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</si>
  <si>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</si>
  <si>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</si>
  <si>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</si>
  <si>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</si>
  <si>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</si>
  <si>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</si>
  <si>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</si>
  <si>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</si>
  <si>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</si>
  <si>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</si>
  <si>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</si>
  <si>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</si>
  <si>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</si>
  <si>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</si>
  <si>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</si>
  <si>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</si>
  <si>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</si>
  <si>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</si>
  <si>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</si>
  <si>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</si>
  <si>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</si>
  <si>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</si>
  <si>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</si>
  <si>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</si>
  <si>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</si>
  <si>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</si>
  <si>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</si>
  <si>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</si>
  <si>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</si>
  <si>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</si>
  <si>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</si>
  <si>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</si>
  <si>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</si>
  <si>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</si>
  <si>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</si>
  <si>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</si>
  <si>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</si>
  <si>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</si>
  <si>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</si>
  <si>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</si>
  <si>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</si>
  <si>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</si>
  <si>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</si>
  <si>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</si>
  <si>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</si>
  <si>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</si>
  <si>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</si>
  <si>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</si>
  <si>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</si>
  <si>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</si>
  <si>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</si>
  <si>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</si>
  <si>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</si>
  <si>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</si>
  <si>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</si>
  <si>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</si>
  <si>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</si>
  <si>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</si>
  <si>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</si>
  <si>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</si>
  <si>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</si>
  <si>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</si>
  <si>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</si>
  <si>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</si>
  <si>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</si>
  <si>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</si>
  <si>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</si>
  <si>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</si>
  <si>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</si>
  <si>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</si>
  <si>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</si>
  <si>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</si>
  <si>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</si>
  <si>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</si>
  <si>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</si>
  <si>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</si>
  <si>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</si>
  <si>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</si>
  <si>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</si>
  <si>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</si>
  <si>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</si>
  <si>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</si>
  <si>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</si>
  <si>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</si>
  <si>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</si>
  <si>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</si>
  <si>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</si>
  <si>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</si>
  <si>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</si>
  <si>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</si>
  <si>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</si>
  <si>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</si>
  <si>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</si>
  <si>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</si>
  <si>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</si>
  <si>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</si>
  <si>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</si>
  <si>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</si>
  <si>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</si>
  <si>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</si>
  <si>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</si>
  <si>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</si>
  <si>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</si>
  <si>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</si>
  <si>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</si>
  <si>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</si>
  <si>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</si>
  <si>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</si>
  <si>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</si>
  <si>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</si>
  <si>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</si>
  <si>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</si>
  <si>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</si>
  <si>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</si>
  <si>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</si>
  <si>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</si>
  <si>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</si>
  <si>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</si>
  <si>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</si>
  <si>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</si>
  <si>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</si>
  <si>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</si>
  <si>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</si>
  <si>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</si>
  <si>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</si>
  <si>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</si>
  <si>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</si>
  <si>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</si>
  <si>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</si>
  <si>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</si>
  <si>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</si>
  <si>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</si>
  <si>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</si>
  <si>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</si>
  <si>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</si>
  <si>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</si>
  <si>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</si>
  <si>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</si>
  <si>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</si>
  <si>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</si>
  <si>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</si>
  <si>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</si>
  <si>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</si>
  <si>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</si>
  <si>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</si>
  <si>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</si>
  <si>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</si>
  <si>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</si>
  <si>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</si>
  <si>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</si>
  <si>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</si>
  <si>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</si>
  <si>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</si>
  <si>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</si>
  <si>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</si>
  <si>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</si>
  <si>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</si>
  <si>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</si>
  <si>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</si>
  <si>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</si>
  <si>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</si>
  <si>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</si>
  <si>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</si>
  <si>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</si>
  <si>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</si>
  <si>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</si>
  <si>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</si>
  <si>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</si>
  <si>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</si>
  <si>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</si>
  <si>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</si>
  <si>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</si>
  <si>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</si>
  <si>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</si>
  <si>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</si>
  <si>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</si>
  <si>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</si>
  <si>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</si>
  <si>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</si>
  <si>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</si>
  <si>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</si>
  <si>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</si>
  <si>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</si>
  <si>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</si>
  <si>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</si>
  <si>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</si>
  <si>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</si>
  <si>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</si>
  <si>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</si>
  <si>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</si>
  <si>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</si>
  <si>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</si>
  <si>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</si>
  <si>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</si>
  <si>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</si>
  <si>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</si>
  <si>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</si>
  <si>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</si>
  <si>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</si>
  <si>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</si>
  <si>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</si>
  <si>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</si>
  <si>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</si>
  <si>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</si>
  <si>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</si>
  <si>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</si>
  <si>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</si>
  <si>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</si>
  <si>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</si>
  <si>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</si>
  <si>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</si>
  <si>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</si>
  <si>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</si>
  <si>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</si>
  <si>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</si>
  <si>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</si>
  <si>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</si>
  <si>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</si>
  <si>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</si>
  <si>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</si>
  <si>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</si>
  <si>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</si>
  <si>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</si>
  <si>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</si>
  <si>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</si>
  <si>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</si>
  <si>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</si>
  <si>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</si>
  <si>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</si>
  <si>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</si>
  <si>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</si>
  <si>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</si>
  <si>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</si>
  <si>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</si>
  <si>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</si>
  <si>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</si>
  <si>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</si>
  <si>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</si>
  <si>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</si>
  <si>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</si>
  <si>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</si>
  <si>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</si>
  <si>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</si>
  <si>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</si>
  <si>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</si>
  <si>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</si>
  <si>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</si>
  <si>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</si>
  <si>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</si>
  <si>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</si>
  <si>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</si>
  <si>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</si>
  <si>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</si>
  <si>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</si>
  <si>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</si>
  <si>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</si>
  <si>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</si>
  <si>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</si>
  <si>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</si>
  <si>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</si>
  <si>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</si>
  <si>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</si>
  <si>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</si>
  <si>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</si>
  <si>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</si>
  <si>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</si>
  <si>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</si>
  <si>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</si>
  <si>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</si>
  <si>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</si>
  <si>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</si>
  <si>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</si>
  <si>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</si>
  <si>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</si>
  <si>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</si>
  <si>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</si>
  <si>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</si>
  <si>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</si>
  <si>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</si>
  <si>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</si>
  <si>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</si>
  <si>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</si>
  <si>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</si>
  <si>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</si>
  <si>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</si>
  <si>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</si>
  <si>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</si>
  <si>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</si>
  <si>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</si>
  <si>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</si>
  <si>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</si>
  <si>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</si>
  <si>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</si>
  <si>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</si>
  <si>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</si>
  <si>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</si>
  <si>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</si>
  <si>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</si>
  <si>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</si>
  <si>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</si>
  <si>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</si>
  <si>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</si>
  <si>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</si>
  <si>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</si>
  <si>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</si>
  <si>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</si>
  <si>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</si>
  <si>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</si>
  <si>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</si>
  <si>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</si>
  <si>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</si>
  <si>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</si>
  <si>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</si>
  <si>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</si>
  <si>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</si>
  <si>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</si>
  <si>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</si>
  <si>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</si>
  <si>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</si>
  <si>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</si>
  <si>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</si>
  <si>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</si>
  <si>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</si>
  <si>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</si>
  <si>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</si>
  <si>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</si>
  <si>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</si>
  <si>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</si>
  <si>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</si>
  <si>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</si>
  <si>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</si>
  <si>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</si>
  <si>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</si>
  <si>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</si>
  <si>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</si>
  <si>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</si>
  <si>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</si>
  <si>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</si>
  <si>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</si>
  <si>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</si>
  <si>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</si>
  <si>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</si>
  <si>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</si>
  <si>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</si>
  <si>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</si>
  <si>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</si>
  <si>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</si>
  <si>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</si>
  <si>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</si>
  <si>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</si>
  <si>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</si>
  <si>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</si>
  <si>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</si>
  <si>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</si>
  <si>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</si>
  <si>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</si>
  <si>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</si>
  <si>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</si>
  <si>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</si>
  <si>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</si>
  <si>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</si>
  <si>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</si>
  <si>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</si>
  <si>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</si>
  <si>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</si>
  <si>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</si>
  <si>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</si>
  <si>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</si>
  <si>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</si>
  <si>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</si>
  <si>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</si>
  <si>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</si>
  <si>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</si>
  <si>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</si>
  <si>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</si>
  <si>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</si>
  <si>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</si>
  <si>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</si>
  <si>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</si>
  <si>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</si>
  <si>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</si>
  <si>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</si>
  <si>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</si>
  <si>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</si>
  <si>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</si>
  <si>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</si>
  <si>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</si>
  <si>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</si>
  <si>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</si>
  <si>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</si>
  <si>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</si>
  <si>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</si>
  <si>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</si>
  <si>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</si>
  <si>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</si>
  <si>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</si>
  <si>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</si>
  <si>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</si>
  <si>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</si>
  <si>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</si>
  <si>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</si>
  <si>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</si>
  <si>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</si>
  <si>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</si>
  <si>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</si>
  <si>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</si>
  <si>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</si>
  <si>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</si>
  <si>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</si>
  <si>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</si>
  <si>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</si>
  <si>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</si>
  <si>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</si>
  <si>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</si>
  <si>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</si>
  <si>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</si>
  <si>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</si>
  <si>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</si>
  <si>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</si>
  <si>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</si>
  <si>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</si>
  <si>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</si>
  <si>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</si>
  <si>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</si>
  <si>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</si>
  <si>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</si>
  <si>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</si>
  <si>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</si>
  <si>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</si>
  <si>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</si>
  <si>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</si>
  <si>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</si>
  <si>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</si>
  <si>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</si>
  <si>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</si>
  <si>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</si>
  <si>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</si>
  <si>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</si>
  <si>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</si>
  <si>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</si>
  <si>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</si>
  <si>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</si>
  <si>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</si>
  <si>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</si>
  <si>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</si>
  <si>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</si>
  <si>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</si>
  <si>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</si>
  <si>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</si>
  <si>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</si>
  <si>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</si>
  <si>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</si>
  <si>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</si>
  <si>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</si>
  <si>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</si>
  <si>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</si>
  <si>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</si>
  <si>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</si>
  <si>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</si>
  <si>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</si>
  <si>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</si>
  <si>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</si>
  <si>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</si>
  <si>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</si>
  <si>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</si>
  <si>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</si>
  <si>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</si>
  <si>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</si>
  <si>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</si>
  <si>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</si>
  <si>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</si>
  <si>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</si>
  <si>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</si>
  <si>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</si>
  <si>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</si>
  <si>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</si>
  <si>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</si>
  <si>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</si>
  <si>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</si>
  <si>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</si>
  <si>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</si>
  <si>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</si>
  <si>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</si>
  <si>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</si>
  <si>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</si>
  <si>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</si>
  <si>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</si>
  <si>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</si>
  <si>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</si>
  <si>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</si>
  <si>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</si>
  <si>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</si>
  <si>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</si>
  <si>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</si>
  <si>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</si>
  <si>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</si>
  <si>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</si>
  <si>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</si>
  <si>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</si>
  <si>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</si>
  <si>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</si>
  <si>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</si>
  <si>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</si>
  <si>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</si>
  <si>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</si>
  <si>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</si>
  <si>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</si>
  <si>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</si>
  <si>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</si>
  <si>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</si>
  <si>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</si>
  <si>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</si>
  <si>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</si>
  <si>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</si>
  <si>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</si>
  <si>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</si>
  <si>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</si>
  <si>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</si>
  <si>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</si>
  <si>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</si>
  <si>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</si>
  <si>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</si>
  <si>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</si>
  <si>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</si>
  <si>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</si>
  <si>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</si>
  <si>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</si>
  <si>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</si>
  <si>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</si>
  <si>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</si>
  <si>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</si>
  <si>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</si>
  <si>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</si>
  <si>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</si>
  <si>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</si>
  <si>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</si>
  <si>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</si>
  <si>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</si>
  <si>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</si>
  <si>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</si>
  <si>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</si>
  <si>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</si>
  <si>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</si>
  <si>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</si>
  <si>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</si>
  <si>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</si>
  <si>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</si>
  <si>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</si>
  <si>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</si>
  <si>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</si>
  <si>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</si>
  <si>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</si>
  <si>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</si>
  <si>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</si>
  <si>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</si>
  <si>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</si>
  <si>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</si>
  <si>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</si>
  <si>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</si>
  <si>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</si>
  <si>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</si>
  <si>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</si>
  <si>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</si>
  <si>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</si>
  <si>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</si>
  <si>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</si>
  <si>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</si>
  <si>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</si>
  <si>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</si>
  <si>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</si>
  <si>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</si>
  <si>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</si>
  <si>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</si>
  <si>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</si>
  <si>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</si>
  <si>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</si>
  <si>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</si>
  <si>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</si>
  <si>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</si>
  <si>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</si>
  <si>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</si>
  <si>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</si>
  <si>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</si>
  <si>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</si>
  <si>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</si>
  <si>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</si>
  <si>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</si>
  <si>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</si>
  <si>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</si>
  <si>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</si>
  <si>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</si>
  <si>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</si>
  <si>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</si>
  <si>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</si>
  <si>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</si>
  <si>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</si>
  <si>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</si>
  <si>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</si>
  <si>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</si>
  <si>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</si>
  <si>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</si>
  <si>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</si>
  <si>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</si>
  <si>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</si>
  <si>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</si>
  <si>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</si>
  <si>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</si>
  <si>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</si>
  <si>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</si>
  <si>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</si>
  <si>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</si>
  <si>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</si>
  <si>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</si>
  <si>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</si>
  <si>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</si>
  <si>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</si>
  <si>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</si>
  <si>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</si>
  <si>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</si>
  <si>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</si>
  <si>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</si>
  <si>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</si>
  <si>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</si>
  <si>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</si>
  <si>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</si>
  <si>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</si>
  <si>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</si>
  <si>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</si>
  <si>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</si>
  <si>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</si>
  <si>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</si>
  <si>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</si>
  <si>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</si>
  <si>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</si>
  <si>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</si>
  <si>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</si>
  <si>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</si>
  <si>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</si>
  <si>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</si>
  <si>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</si>
  <si>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</si>
  <si>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</si>
  <si>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</si>
  <si>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</si>
  <si>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</si>
  <si>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</si>
  <si>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</si>
  <si>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</si>
  <si>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</si>
  <si>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</si>
  <si>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</si>
  <si>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</si>
  <si>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</si>
  <si>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</si>
  <si>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</si>
  <si>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</si>
  <si>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</si>
  <si>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</si>
  <si>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</si>
  <si>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</si>
  <si>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</si>
  <si>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</si>
  <si>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</si>
  <si>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</si>
  <si>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</si>
  <si>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</si>
  <si>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</si>
  <si>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</si>
  <si>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</si>
  <si>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</si>
  <si>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</si>
  <si>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</si>
  <si>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</si>
  <si>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</si>
  <si>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</si>
  <si>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</si>
  <si>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</si>
  <si>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</si>
  <si>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</si>
  <si>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</si>
  <si>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</si>
  <si>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</si>
  <si>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</si>
  <si>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</si>
  <si>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</si>
  <si>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</si>
  <si>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</si>
  <si>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</si>
  <si>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</si>
  <si>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</si>
  <si>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</si>
  <si>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</si>
  <si>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</si>
  <si>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</si>
  <si>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</si>
  <si>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</si>
  <si>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</si>
  <si>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</si>
  <si>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</si>
  <si>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</si>
  <si>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</si>
  <si>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</si>
  <si>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</si>
  <si>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</si>
  <si>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</si>
  <si>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</si>
  <si>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</si>
  <si>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</si>
  <si>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</si>
  <si>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</si>
  <si>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</si>
  <si>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</si>
  <si>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</si>
  <si>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</si>
  <si>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</si>
  <si>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</si>
  <si>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</si>
  <si>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</si>
  <si>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</si>
  <si>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</si>
  <si>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</si>
  <si>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</si>
  <si>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</si>
  <si>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</si>
  <si>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</si>
  <si>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</si>
  <si>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</si>
  <si>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</si>
  <si>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</si>
  <si>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</si>
  <si>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</si>
  <si>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</si>
  <si>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</si>
  <si>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</si>
  <si>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</si>
  <si>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</si>
  <si>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</si>
  <si>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</si>
  <si>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</si>
  <si>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</si>
  <si>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</si>
  <si>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</si>
  <si>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</si>
  <si>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</si>
  <si>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</si>
  <si>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</si>
  <si>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</si>
  <si>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</si>
  <si>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</si>
  <si>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</si>
  <si>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</si>
  <si>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</si>
  <si>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</si>
  <si>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</si>
  <si>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</si>
  <si>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</si>
  <si>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</si>
  <si>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</si>
  <si>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</si>
  <si>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</si>
  <si>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</si>
  <si>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</si>
  <si>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</si>
  <si>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</si>
  <si>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</si>
  <si>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</si>
  <si>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</si>
  <si>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</si>
  <si>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</si>
  <si>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</si>
  <si>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</si>
  <si>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</si>
  <si>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</si>
  <si>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</si>
  <si>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</si>
  <si>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</si>
  <si>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</si>
  <si>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</si>
  <si>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</si>
  <si>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</si>
  <si>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</si>
  <si>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</si>
  <si>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</si>
  <si>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</si>
  <si>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</si>
  <si>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</si>
  <si>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</si>
  <si>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</si>
  <si>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</si>
  <si>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</si>
  <si>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</si>
  <si>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</si>
  <si>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</si>
  <si>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</si>
  <si>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</si>
  <si>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</si>
  <si>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</si>
  <si>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</si>
  <si>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</si>
  <si>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</si>
  <si>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</si>
  <si>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</si>
  <si>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</si>
  <si>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</si>
  <si>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</si>
  <si>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</si>
  <si>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</si>
  <si>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</si>
  <si>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</si>
  <si>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</si>
  <si>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</si>
  <si>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</si>
  <si>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</si>
  <si>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</si>
  <si>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</si>
  <si>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</si>
  <si>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</si>
  <si>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</si>
  <si>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</si>
  <si>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</si>
  <si>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</si>
  <si>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</si>
  <si>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</si>
  <si>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</si>
  <si>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</si>
  <si>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</si>
  <si>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</si>
  <si>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</si>
  <si>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</si>
  <si>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</si>
  <si>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</si>
  <si>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</si>
  <si>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</si>
  <si>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</si>
  <si>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</si>
  <si>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</si>
  <si>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</si>
  <si>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</si>
  <si>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</si>
  <si>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</si>
  <si>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</si>
  <si>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</si>
  <si>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</si>
  <si>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</si>
  <si>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</si>
  <si>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</si>
  <si>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</si>
  <si>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</si>
  <si>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</si>
  <si>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</si>
  <si>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</si>
  <si>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</si>
  <si>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</si>
  <si>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</si>
  <si>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</si>
  <si>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</si>
  <si>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</si>
  <si>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</si>
  <si>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</si>
  <si>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</si>
  <si>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</si>
  <si>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</si>
  <si>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</si>
  <si>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</si>
  <si>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</si>
  <si>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</si>
  <si>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</si>
  <si>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</si>
  <si>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</si>
  <si>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</si>
  <si>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</si>
  <si>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</si>
  <si>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</si>
  <si>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</si>
  <si>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</si>
  <si>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</si>
  <si>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</si>
  <si>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</si>
  <si>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</si>
  <si>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</si>
  <si>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</si>
  <si>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</si>
  <si>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</si>
  <si>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</si>
  <si>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</si>
  <si>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</si>
  <si>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</si>
  <si>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</si>
  <si>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</si>
  <si>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</si>
  <si>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</si>
  <si>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</si>
  <si>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</si>
  <si>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</si>
  <si>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</si>
  <si>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</si>
  <si>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</si>
  <si>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</si>
  <si>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</si>
  <si>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</si>
  <si>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</si>
  <si>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</si>
  <si>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</si>
  <si>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</si>
  <si>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</si>
  <si>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</si>
  <si>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</si>
  <si>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</si>
  <si>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</si>
  <si>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</si>
  <si>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</si>
  <si>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</si>
  <si>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</si>
  <si>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</si>
  <si>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</si>
  <si>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</si>
  <si>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</si>
  <si>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</si>
  <si>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</si>
  <si>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</si>
  <si>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</si>
  <si>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</si>
  <si>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</si>
  <si>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</si>
  <si>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</si>
  <si>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</si>
  <si>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</si>
  <si>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</si>
  <si>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</si>
  <si>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</si>
  <si>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</si>
  <si>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</si>
  <si>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</si>
  <si>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</si>
  <si>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</si>
  <si>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</si>
  <si>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</si>
  <si>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</si>
  <si>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</si>
  <si>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</si>
  <si>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</si>
  <si>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</si>
  <si>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</si>
  <si>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</si>
  <si>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</si>
  <si>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</si>
  <si>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</si>
  <si>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</si>
  <si>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</si>
  <si>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</si>
  <si>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</si>
  <si>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</si>
  <si>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</si>
  <si>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</si>
  <si>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</si>
  <si>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</si>
  <si>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</si>
  <si>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</si>
  <si>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</si>
  <si>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</si>
  <si>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</si>
  <si>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</si>
  <si>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</si>
  <si>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</si>
  <si>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</si>
  <si>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</si>
  <si>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</si>
  <si>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</si>
  <si>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</si>
  <si>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</si>
  <si>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</si>
  <si>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</si>
  <si>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</si>
  <si>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</si>
  <si>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</si>
  <si>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</si>
  <si>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</si>
  <si>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</si>
  <si>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</si>
  <si>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</si>
  <si>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</si>
  <si>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</si>
  <si>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</si>
  <si>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</si>
  <si>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</si>
  <si>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</si>
  <si>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</si>
  <si>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</si>
  <si>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</si>
  <si>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</si>
  <si>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</si>
  <si>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</si>
  <si>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</si>
  <si>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</si>
  <si>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</si>
  <si>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</si>
  <si>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</si>
  <si>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</si>
  <si>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</si>
  <si>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</si>
  <si>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</si>
  <si>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</si>
  <si>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</si>
  <si>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</si>
  <si>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</si>
  <si>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</si>
  <si>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</si>
  <si>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</si>
  <si>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</si>
  <si>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</si>
  <si>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</si>
  <si>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</si>
  <si>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</si>
  <si>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</si>
  <si>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</si>
  <si>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</si>
  <si>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</si>
  <si>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</si>
  <si>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</si>
  <si>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</si>
  <si>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</si>
  <si>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</si>
  <si>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</si>
  <si>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</si>
  <si>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</si>
  <si>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</si>
  <si>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</si>
  <si>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</si>
  <si>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</si>
  <si>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</si>
  <si>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</si>
  <si>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</si>
  <si>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</si>
  <si>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</si>
  <si>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</si>
  <si>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</si>
  <si>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</si>
  <si>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</si>
  <si>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</si>
  <si>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</si>
  <si>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</si>
  <si>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</si>
  <si>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</si>
  <si>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</si>
  <si>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</si>
  <si>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</si>
  <si>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</si>
  <si>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</si>
  <si>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</si>
  <si>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</si>
  <si>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</si>
  <si>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</si>
  <si>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</si>
  <si>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</si>
  <si>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</si>
  <si>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</si>
  <si>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</si>
  <si>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</si>
  <si>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</si>
  <si>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</si>
  <si>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</si>
  <si>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</si>
  <si>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</si>
  <si>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</si>
  <si>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</si>
  <si>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</si>
  <si>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</si>
  <si>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</si>
  <si>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</si>
  <si>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</si>
  <si>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</si>
  <si>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</si>
  <si>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</si>
  <si>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</si>
  <si>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</si>
  <si>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</si>
  <si>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</si>
  <si>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</si>
  <si>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</si>
  <si>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</si>
  <si>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</si>
  <si>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</si>
  <si>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</si>
  <si>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</si>
  <si>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</si>
  <si>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</si>
  <si>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</si>
  <si>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</si>
  <si>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</si>
  <si>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</si>
  <si>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</si>
  <si>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</si>
  <si>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</si>
  <si>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</si>
  <si>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</si>
  <si>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</si>
  <si>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</si>
  <si>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</si>
  <si>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</si>
  <si>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</si>
  <si>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</si>
  <si>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</si>
  <si>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</si>
  <si>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</si>
  <si>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</si>
  <si>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</si>
  <si>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</si>
  <si>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</si>
  <si>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</si>
  <si>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</si>
  <si>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</si>
  <si>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</si>
  <si>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</si>
  <si>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</si>
  <si>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</si>
  <si>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</si>
  <si>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</si>
  <si>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</si>
  <si>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</si>
  <si>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</si>
  <si>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</si>
  <si>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</si>
  <si>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</si>
  <si>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</si>
  <si>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</si>
  <si>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</si>
  <si>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</si>
  <si>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</si>
  <si>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</si>
  <si>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</si>
  <si>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</si>
  <si>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</si>
  <si>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</si>
  <si>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</si>
  <si>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</si>
  <si>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</si>
  <si>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</si>
  <si>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</si>
  <si>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</si>
  <si>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</si>
  <si>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</si>
  <si>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</si>
  <si>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</si>
  <si>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</si>
  <si>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</si>
  <si>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</si>
  <si>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</si>
  <si>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</si>
  <si>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</si>
  <si>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</si>
  <si>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</si>
  <si>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</si>
  <si>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</si>
  <si>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</si>
  <si>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</si>
  <si>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</si>
  <si>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</si>
  <si>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</si>
  <si>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</si>
  <si>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</si>
  <si>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</si>
  <si>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</si>
  <si>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</si>
  <si>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</si>
  <si>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</si>
  <si>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</si>
  <si>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</si>
  <si>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</si>
  <si>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</si>
  <si>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</si>
  <si>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</si>
  <si>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</si>
  <si>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</si>
  <si>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</si>
  <si>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</si>
  <si>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</si>
  <si>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</si>
  <si>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</si>
  <si>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</si>
  <si>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</si>
  <si>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</si>
  <si>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</si>
  <si>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</si>
  <si>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</si>
  <si>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</si>
  <si>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</si>
  <si>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</si>
  <si>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</si>
  <si>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</si>
  <si>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</si>
  <si>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</si>
  <si>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</si>
  <si>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</si>
  <si>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</si>
  <si>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</si>
  <si>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</si>
  <si>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</si>
  <si>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</si>
  <si>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</si>
  <si>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</si>
  <si>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</si>
  <si>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</si>
  <si>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</si>
  <si>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</si>
  <si>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</si>
  <si>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</si>
  <si>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</si>
  <si>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</si>
  <si>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</si>
  <si>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</si>
  <si>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</si>
  <si>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</si>
  <si>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</si>
  <si>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</si>
  <si>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</si>
  <si>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</si>
  <si>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</si>
  <si>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</si>
  <si>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</si>
  <si>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</si>
  <si>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</si>
  <si>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</si>
  <si>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</si>
  <si>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</si>
  <si>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</si>
  <si>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</si>
  <si>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</si>
  <si>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</si>
  <si>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</si>
  <si>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</si>
  <si>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</si>
  <si>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</si>
  <si>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</si>
  <si>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</si>
  <si>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</si>
  <si>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</si>
  <si>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</si>
  <si>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</si>
  <si>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</si>
  <si>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</si>
  <si>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</si>
  <si>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</si>
  <si>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</si>
  <si>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</si>
  <si>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</si>
  <si>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</si>
  <si>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</si>
  <si>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</si>
  <si>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</si>
  <si>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</si>
  <si>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</si>
  <si>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</si>
  <si>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</si>
  <si>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</si>
  <si>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</si>
  <si>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</si>
  <si>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</si>
  <si>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</si>
  <si>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</si>
  <si>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</si>
  <si>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</si>
  <si>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</si>
  <si>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</si>
  <si>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</si>
  <si>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</si>
  <si>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</si>
  <si>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</si>
  <si>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</si>
  <si>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</si>
  <si>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</si>
  <si>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</si>
  <si>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</si>
  <si>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</si>
  <si>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</si>
  <si>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</si>
  <si>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</si>
  <si>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</si>
  <si>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</si>
  <si>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</si>
  <si>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</si>
  <si>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</si>
  <si>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</si>
  <si>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</si>
  <si>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</si>
  <si>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</si>
  <si>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</si>
  <si>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</si>
  <si>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</si>
  <si>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</si>
  <si>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</si>
  <si>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</si>
  <si>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</si>
  <si>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</si>
  <si>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</si>
  <si>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</si>
  <si>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</si>
  <si>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</si>
  <si>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</si>
  <si>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</si>
  <si>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</si>
  <si>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</si>
  <si>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</si>
  <si>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</si>
  <si>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</si>
  <si>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</si>
  <si>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</si>
  <si>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</si>
  <si>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</si>
  <si>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</si>
  <si>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</si>
  <si>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</si>
  <si>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</si>
  <si>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</si>
  <si>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</si>
  <si>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</si>
  <si>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</si>
  <si>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</si>
  <si>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</si>
  <si>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</si>
  <si>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</si>
  <si>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</si>
  <si>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</si>
  <si>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</si>
  <si>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</si>
  <si>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</si>
  <si>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</si>
  <si>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</si>
  <si>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</si>
  <si>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</si>
  <si>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</si>
  <si>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</si>
  <si>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</si>
  <si>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</si>
  <si>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</si>
  <si>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</si>
  <si>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</si>
  <si>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</si>
  <si>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</si>
  <si>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</si>
  <si>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</si>
  <si>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</si>
  <si>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</si>
  <si>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</si>
  <si>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</si>
  <si>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</si>
  <si>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</si>
  <si>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</si>
  <si>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</si>
  <si>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</si>
  <si>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</si>
  <si>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</si>
  <si>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</si>
  <si>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</si>
  <si>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</si>
  <si>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</si>
  <si>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</si>
  <si>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</si>
  <si>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</si>
  <si>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</si>
  <si>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</si>
  <si>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</si>
  <si>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</si>
  <si>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</si>
  <si>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</si>
  <si>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</si>
  <si>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</si>
  <si>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</si>
  <si>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</si>
  <si>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</si>
  <si>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</si>
  <si>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</si>
  <si>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</si>
  <si>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</si>
  <si>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</si>
  <si>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</si>
  <si>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</si>
  <si>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</si>
  <si>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</si>
  <si>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</si>
  <si>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</si>
  <si>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</si>
  <si>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</si>
  <si>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</si>
  <si>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</si>
  <si>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</si>
  <si>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</si>
  <si>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</si>
  <si>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</si>
  <si>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</si>
  <si>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</si>
  <si>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</si>
  <si>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</si>
  <si>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</si>
  <si>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</si>
  <si>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</si>
  <si>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</si>
  <si>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</si>
  <si>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</si>
  <si>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</si>
  <si>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</si>
  <si>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</si>
  <si>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</si>
  <si>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</si>
  <si>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</si>
  <si>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</si>
  <si>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</si>
  <si>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</si>
  <si>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</si>
  <si>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</si>
  <si>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</si>
  <si>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</si>
  <si>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</si>
  <si>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</si>
  <si>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</si>
  <si>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</si>
  <si>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</si>
  <si>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</si>
  <si>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</si>
  <si>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</si>
  <si>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</si>
  <si>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</si>
  <si>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</si>
  <si>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</si>
  <si>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</si>
  <si>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</si>
  <si>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</si>
  <si>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</si>
  <si>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</si>
  <si>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</si>
  <si>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</si>
  <si>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</si>
  <si>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</si>
  <si>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</si>
  <si>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</si>
  <si>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</si>
  <si>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</si>
  <si>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</si>
  <si>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</si>
  <si>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</si>
  <si>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</si>
  <si>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</si>
  <si>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</si>
  <si>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</si>
  <si>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</si>
  <si>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</si>
  <si>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</si>
  <si>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</si>
  <si>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</si>
  <si>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</si>
  <si>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</si>
  <si>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</si>
  <si>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</si>
  <si>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</si>
  <si>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</si>
  <si>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</si>
  <si>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</si>
  <si>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</si>
  <si>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</si>
  <si>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</si>
  <si>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</si>
  <si>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</si>
  <si>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</si>
  <si>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</si>
  <si>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</si>
  <si>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</si>
  <si>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</si>
  <si>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</si>
  <si>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</si>
  <si>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</si>
  <si>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</si>
  <si>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</si>
  <si>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</si>
  <si>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</si>
  <si>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</si>
  <si>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</si>
  <si>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</si>
  <si>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</si>
  <si>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</si>
  <si>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</si>
  <si>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</si>
  <si>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</si>
  <si>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</si>
  <si>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</si>
  <si>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</si>
  <si>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</si>
  <si>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</si>
  <si>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</si>
  <si>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</si>
  <si>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</si>
  <si>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</si>
  <si>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</si>
  <si>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</si>
  <si>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</si>
  <si>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</si>
  <si>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</si>
  <si>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</si>
  <si>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</si>
  <si>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</si>
  <si>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</si>
  <si>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</si>
  <si>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</si>
  <si>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</si>
  <si>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</si>
  <si>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</si>
  <si>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</si>
  <si>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</si>
  <si>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</si>
  <si>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</si>
  <si>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</si>
  <si>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</si>
  <si>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</si>
  <si>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</si>
  <si>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</si>
  <si>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</si>
  <si>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</si>
  <si>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</si>
  <si>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</si>
  <si>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</si>
  <si>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</si>
  <si>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</si>
  <si>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</si>
  <si>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</si>
  <si>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</si>
  <si>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</si>
  <si>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</si>
  <si>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</si>
  <si>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</si>
  <si>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</si>
  <si>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</si>
  <si>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</si>
  <si>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</si>
  <si>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</si>
  <si>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</si>
  <si>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</si>
  <si>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</si>
  <si>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</si>
  <si>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</si>
  <si>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</si>
  <si>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</si>
  <si>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</si>
  <si>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</si>
  <si>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</si>
  <si>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</si>
  <si>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</si>
  <si>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</si>
  <si>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</si>
  <si>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</si>
  <si>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</si>
  <si>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</si>
  <si>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</si>
  <si>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</si>
  <si>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</si>
  <si>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</si>
  <si>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</si>
  <si>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</si>
  <si>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</si>
  <si>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</si>
  <si>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</si>
  <si>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</si>
  <si>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</si>
  <si>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</si>
  <si>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</si>
  <si>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</si>
  <si>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</si>
  <si>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</si>
  <si>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</si>
  <si>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</si>
  <si>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</si>
  <si>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</si>
  <si>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</si>
  <si>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</si>
  <si>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</si>
  <si>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</si>
  <si>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</si>
  <si>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</si>
  <si>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</si>
  <si>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</si>
  <si>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</si>
  <si>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</si>
  <si>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</si>
  <si>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</si>
  <si>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</si>
  <si>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</si>
  <si>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</si>
  <si>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</si>
  <si>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</si>
  <si>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</si>
  <si>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</si>
  <si>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</si>
  <si>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</si>
  <si>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</si>
  <si>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</si>
  <si>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</si>
  <si>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</si>
  <si>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</si>
  <si>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</si>
  <si>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</si>
  <si>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</si>
  <si>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</si>
  <si>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</si>
  <si>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</si>
  <si>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</si>
  <si>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</si>
  <si>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</si>
  <si>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</si>
  <si>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</si>
  <si>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</si>
  <si>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</si>
  <si>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</si>
  <si>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</si>
  <si>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</si>
  <si>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</si>
  <si>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</si>
  <si>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</si>
  <si>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</si>
  <si>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</si>
  <si>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</si>
  <si>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</si>
  <si>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</si>
  <si>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</si>
  <si>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</si>
  <si>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</si>
  <si>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</si>
  <si>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</si>
  <si>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</si>
  <si>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</si>
  <si>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</si>
  <si>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</si>
  <si>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</si>
  <si>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</si>
  <si>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</si>
  <si>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</si>
  <si>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</si>
  <si>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</si>
  <si>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</si>
  <si>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</si>
  <si>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</si>
  <si>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</si>
  <si>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</si>
  <si>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</si>
  <si>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</si>
  <si>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</si>
  <si>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</si>
  <si>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</si>
  <si>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</si>
  <si>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</si>
  <si>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</si>
  <si>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</si>
  <si>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</si>
  <si>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</si>
  <si>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</si>
  <si>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</si>
  <si>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</si>
  <si>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</si>
  <si>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</si>
  <si>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</si>
  <si>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</si>
  <si>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</si>
  <si>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</si>
  <si>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</si>
  <si>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</si>
  <si>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</si>
  <si>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</si>
  <si>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</si>
  <si>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</si>
  <si>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</si>
  <si>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</si>
  <si>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</si>
  <si>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</si>
  <si>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</si>
  <si>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</si>
  <si>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</si>
  <si>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</si>
  <si>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</si>
  <si>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</si>
  <si>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</si>
  <si>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</si>
  <si>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</si>
  <si>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</si>
  <si>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</si>
  <si>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</si>
  <si>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</si>
  <si>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</si>
  <si>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</si>
  <si>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</si>
  <si>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</si>
  <si>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</si>
  <si>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</si>
  <si>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</si>
  <si>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</si>
  <si>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</si>
  <si>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</si>
  <si>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</si>
  <si>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</si>
  <si>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</si>
  <si>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</si>
  <si>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</si>
  <si>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</si>
  <si>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</si>
  <si>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</si>
  <si>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</si>
  <si>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</si>
  <si>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</si>
  <si>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</si>
  <si>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</si>
  <si>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</si>
  <si>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</si>
  <si>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</si>
  <si>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</si>
  <si>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</si>
  <si>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</si>
  <si>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</si>
  <si>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</si>
  <si>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</si>
  <si>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</si>
  <si>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</si>
  <si>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</si>
  <si>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</si>
  <si>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</si>
  <si>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</si>
  <si>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</si>
  <si>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</si>
  <si>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</si>
  <si>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</si>
  <si>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</si>
  <si>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</si>
  <si>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</si>
  <si>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</si>
  <si>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</si>
  <si>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</si>
  <si>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</si>
  <si>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</si>
  <si>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</si>
  <si>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</si>
  <si>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</si>
  <si>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</si>
  <si>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</si>
  <si>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</si>
  <si>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</si>
  <si>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</si>
  <si>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</si>
  <si>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</si>
  <si>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</si>
  <si>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</si>
  <si>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</si>
  <si>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</si>
  <si>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</si>
  <si>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</si>
  <si>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</si>
  <si>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</si>
  <si>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</si>
  <si>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</si>
  <si>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</si>
  <si>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</si>
  <si>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</si>
  <si>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</si>
  <si>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</si>
  <si>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</si>
  <si>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</si>
  <si>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</si>
  <si>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</si>
  <si>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</si>
  <si>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</si>
  <si>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</si>
  <si>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</si>
  <si>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</si>
  <si>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</si>
  <si>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</si>
  <si>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</si>
  <si>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</si>
  <si>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</si>
  <si>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</si>
  <si>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</si>
  <si>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</si>
  <si>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</si>
  <si>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</si>
  <si>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</si>
  <si>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</si>
  <si>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</si>
  <si>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</si>
  <si>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</si>
  <si>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</si>
  <si>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</si>
  <si>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</si>
  <si>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</si>
  <si>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</si>
  <si>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</si>
  <si>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</si>
  <si>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</si>
  <si>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</si>
  <si>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</si>
  <si>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</si>
  <si>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</si>
  <si>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</si>
  <si>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</si>
  <si>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</si>
  <si>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</si>
  <si>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</si>
  <si>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</si>
  <si>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</si>
  <si>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</si>
  <si>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</si>
  <si>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</si>
  <si>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</si>
  <si>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</si>
  <si>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</si>
  <si>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</si>
  <si>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</si>
  <si>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</si>
  <si>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</si>
  <si>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</si>
  <si>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</si>
  <si>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</si>
  <si>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</si>
  <si>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</si>
  <si>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</si>
  <si>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</si>
  <si>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</si>
  <si>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</si>
  <si>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</si>
  <si>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</si>
  <si>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</si>
  <si>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</si>
  <si>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</si>
  <si>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</si>
  <si>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</si>
  <si>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</si>
  <si>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</si>
  <si>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</si>
  <si>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</si>
  <si>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</si>
  <si>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</si>
  <si>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</si>
  <si>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</si>
  <si>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</si>
  <si>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</si>
  <si>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</si>
  <si>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</si>
  <si>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</si>
  <si>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</si>
  <si>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</si>
  <si>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</si>
  <si>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</si>
  <si>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</si>
  <si>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</si>
  <si>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</si>
  <si>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</si>
  <si>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</si>
  <si>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</si>
  <si>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</si>
  <si>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</si>
  <si>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</si>
  <si>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</si>
  <si>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</si>
  <si>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</si>
  <si>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</si>
  <si>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</si>
  <si>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</si>
  <si>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</si>
  <si>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</si>
  <si>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</si>
  <si>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</si>
  <si>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</si>
  <si>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</si>
  <si>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</si>
  <si>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</si>
  <si>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</si>
  <si>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</si>
  <si>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</si>
  <si>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</si>
  <si>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</si>
  <si>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</si>
  <si>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</si>
  <si>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</si>
  <si>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</si>
  <si>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</si>
  <si>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</si>
  <si>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</si>
  <si>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</si>
  <si>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</si>
  <si>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</si>
  <si>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</si>
  <si>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</si>
  <si>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</si>
  <si>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</si>
  <si>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</si>
  <si>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</si>
  <si>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</si>
  <si>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</si>
  <si>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</si>
  <si>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</si>
  <si>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</si>
  <si>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</si>
  <si>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</si>
  <si>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</si>
  <si>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</si>
  <si>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</si>
  <si>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</si>
  <si>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</si>
  <si>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</si>
  <si>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</si>
  <si>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</si>
  <si>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</si>
  <si>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</si>
  <si>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</si>
  <si>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</si>
  <si>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</si>
  <si>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</si>
  <si>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</si>
  <si>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</si>
  <si>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</si>
  <si>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</si>
  <si>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</si>
  <si>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</si>
  <si>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</si>
  <si>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</si>
  <si>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</si>
  <si>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</si>
  <si>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</si>
  <si>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</si>
  <si>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</si>
  <si>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</si>
  <si>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</si>
  <si>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</si>
  <si>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</si>
  <si>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</si>
  <si>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</si>
  <si>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</si>
  <si>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</si>
  <si>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</si>
  <si>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</si>
  <si>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</si>
  <si>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</si>
  <si>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</si>
  <si>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</si>
  <si>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</si>
  <si>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</si>
  <si>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</si>
  <si>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</si>
  <si>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</si>
  <si>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</si>
  <si>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</si>
  <si>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</si>
  <si>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</si>
  <si>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</si>
  <si>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</si>
  <si>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</si>
  <si>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</si>
  <si>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</si>
  <si>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</si>
  <si>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</si>
  <si>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</si>
  <si>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</si>
  <si>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</si>
  <si>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</si>
  <si>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</si>
  <si>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</si>
  <si>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</si>
  <si>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</si>
  <si>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</si>
  <si>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</si>
  <si>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</si>
  <si>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</si>
  <si>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</si>
  <si>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</si>
  <si>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</si>
  <si>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</si>
  <si>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</si>
  <si>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</si>
  <si>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</si>
  <si>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</si>
  <si>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</si>
  <si>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</si>
  <si>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</si>
  <si>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</si>
  <si>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</si>
  <si>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</si>
  <si>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</si>
  <si>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</si>
  <si>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</si>
  <si>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</si>
  <si>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</si>
  <si>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</si>
  <si>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</si>
  <si>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</si>
  <si>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</si>
  <si>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</si>
  <si>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</si>
  <si>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</si>
  <si>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</si>
  <si>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</si>
  <si>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</si>
  <si>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</si>
  <si>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</si>
  <si>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</si>
  <si>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</si>
  <si>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</si>
  <si>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</si>
  <si>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</si>
  <si>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</si>
  <si>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</si>
  <si>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</si>
  <si>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</si>
  <si>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</si>
  <si>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</si>
  <si>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</si>
  <si>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</si>
  <si>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</si>
  <si>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</si>
  <si>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</si>
  <si>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</si>
  <si>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</si>
  <si>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</si>
  <si>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</si>
  <si>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</si>
  <si>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</si>
  <si>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</si>
  <si>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</si>
  <si>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</si>
  <si>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</si>
  <si>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</si>
  <si>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</si>
  <si>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</si>
  <si>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</si>
  <si>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</si>
  <si>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</si>
  <si>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</si>
  <si>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</si>
  <si>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</si>
  <si>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</si>
  <si>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</si>
  <si>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</si>
  <si>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</si>
  <si>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</si>
  <si>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</si>
  <si>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</si>
  <si>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</si>
  <si>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</si>
  <si>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</si>
  <si>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</si>
  <si>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</si>
  <si>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</si>
  <si>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</si>
  <si>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</si>
  <si>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</si>
  <si>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</si>
  <si>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</si>
  <si>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</si>
  <si>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</si>
  <si>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</si>
  <si>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</si>
  <si>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</si>
  <si>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</si>
  <si>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</si>
  <si>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</si>
  <si>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</si>
  <si>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</si>
  <si>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</si>
  <si>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</si>
  <si>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</si>
  <si>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</si>
  <si>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</si>
  <si>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</si>
  <si>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</si>
  <si>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</si>
  <si>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</si>
  <si>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</si>
  <si>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</si>
  <si>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</si>
  <si>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</si>
  <si>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</si>
  <si>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</si>
  <si>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</si>
  <si>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</si>
  <si>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</si>
  <si>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</si>
  <si>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</si>
  <si>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</si>
  <si>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</si>
  <si>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</si>
  <si>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</si>
  <si>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</si>
  <si>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</si>
  <si>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</si>
  <si>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</si>
  <si>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</si>
  <si>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</si>
  <si>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</si>
  <si>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</si>
  <si>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</si>
  <si>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</si>
  <si>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</si>
  <si>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</si>
  <si>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</si>
  <si>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</si>
  <si>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</si>
  <si>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</si>
  <si>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</si>
  <si>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</si>
  <si>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</si>
  <si>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</si>
  <si>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</si>
  <si>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</si>
  <si>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</si>
  <si>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</si>
  <si>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</si>
  <si>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</si>
  <si>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</si>
  <si>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</si>
  <si>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</si>
  <si>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</si>
  <si>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</si>
  <si>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</si>
  <si>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</si>
  <si>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</si>
  <si>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</si>
  <si>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</si>
  <si>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</si>
  <si>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</si>
  <si>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</si>
  <si>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</si>
  <si>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</si>
  <si>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</si>
  <si>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</si>
  <si>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</si>
  <si>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</si>
  <si>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</si>
  <si>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</si>
  <si>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</si>
  <si>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</si>
  <si>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</si>
  <si>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</si>
  <si>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</si>
  <si>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</si>
  <si>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</si>
  <si>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</si>
  <si>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</si>
  <si>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</si>
  <si>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</si>
  <si>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</si>
  <si>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</si>
  <si>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</si>
  <si>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</si>
  <si>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</si>
  <si>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</si>
  <si>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</si>
  <si>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</si>
  <si>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</si>
  <si>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</si>
  <si>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</si>
  <si>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</si>
  <si>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</si>
  <si>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</si>
  <si>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</si>
  <si>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</si>
  <si>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</si>
  <si>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</si>
  <si>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</si>
  <si>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</si>
  <si>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</si>
  <si>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</si>
  <si>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</si>
  <si>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</si>
  <si>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</si>
  <si>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</si>
  <si>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</si>
  <si>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</si>
  <si>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</si>
  <si>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</si>
  <si>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</si>
  <si>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</si>
  <si>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</si>
  <si>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</si>
  <si>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</si>
  <si>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</si>
  <si>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</si>
  <si>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</si>
  <si>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</si>
  <si>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</si>
  <si>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</si>
  <si>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</si>
  <si>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</si>
  <si>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</si>
  <si>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</si>
  <si>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</si>
  <si>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</si>
  <si>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</si>
  <si>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</si>
  <si>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</si>
  <si>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</si>
  <si>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</si>
  <si>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</si>
  <si>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</si>
  <si>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</si>
  <si>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</si>
  <si>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</si>
  <si>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</si>
  <si>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</si>
  <si>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</si>
  <si>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</si>
  <si>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</si>
  <si>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</si>
  <si>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</si>
  <si>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</si>
  <si>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</si>
  <si>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</si>
  <si>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</si>
  <si>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</si>
  <si>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</si>
  <si>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</si>
  <si>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</si>
  <si>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</si>
  <si>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</si>
  <si>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</si>
  <si>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</si>
  <si>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</si>
  <si>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</si>
  <si>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</si>
  <si>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</si>
  <si>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</si>
  <si>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</si>
  <si>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</si>
  <si>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</si>
  <si>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</si>
  <si>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</si>
  <si>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</si>
  <si>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</si>
  <si>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</si>
  <si>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</si>
  <si>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</si>
  <si>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</si>
  <si>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</si>
  <si>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</si>
  <si>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</si>
  <si>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</si>
  <si>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</si>
  <si>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</si>
  <si>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</si>
  <si>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</si>
  <si>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</si>
  <si>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</si>
  <si>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</si>
  <si>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</si>
  <si>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</si>
  <si>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</si>
  <si>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</si>
  <si>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</si>
  <si>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</si>
  <si>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</si>
  <si>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</si>
  <si>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</si>
  <si>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</si>
  <si>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</si>
  <si>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</si>
  <si>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</si>
  <si>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</si>
  <si>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</si>
  <si>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</si>
  <si>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</si>
  <si>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</si>
  <si>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</si>
  <si>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</si>
  <si>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</si>
  <si>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</si>
  <si>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</si>
  <si>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</si>
  <si>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</si>
  <si>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</si>
  <si>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</si>
  <si>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</si>
  <si>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</si>
  <si>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</si>
  <si>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</si>
  <si>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</si>
  <si>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</si>
  <si>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</si>
  <si>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</si>
  <si>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</si>
  <si>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</si>
  <si>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</si>
  <si>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</si>
  <si>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</si>
  <si>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</si>
  <si>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</si>
  <si>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</si>
  <si>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</si>
  <si>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</si>
  <si>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</si>
  <si>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</si>
  <si>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</si>
  <si>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</si>
  <si>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</si>
  <si>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</si>
  <si>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</si>
  <si>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</si>
  <si>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</si>
  <si>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</si>
  <si>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</si>
  <si>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</si>
  <si>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</si>
  <si>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</si>
  <si>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</si>
  <si>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</si>
  <si>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</si>
  <si>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</si>
  <si>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</si>
  <si>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</si>
  <si>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</si>
  <si>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</si>
  <si>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</si>
  <si>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</si>
  <si>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</si>
  <si>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</si>
  <si>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</si>
  <si>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</si>
  <si>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</si>
  <si>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</si>
  <si>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</si>
  <si>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</si>
  <si>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</si>
  <si>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</si>
  <si>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</si>
  <si>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</si>
  <si>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</si>
  <si>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</si>
  <si>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</si>
  <si>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</si>
  <si>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</si>
  <si>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</si>
  <si>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</si>
  <si>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</si>
  <si>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</si>
  <si>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</si>
  <si>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</si>
  <si>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</si>
  <si>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</si>
  <si>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</si>
  <si>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</si>
  <si>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</si>
  <si>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</si>
  <si>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</si>
  <si>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</si>
  <si>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</si>
  <si>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</si>
  <si>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</si>
  <si>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</si>
  <si>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</si>
  <si>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</si>
  <si>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</si>
  <si>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</si>
  <si>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</si>
  <si>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</si>
  <si>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</si>
  <si>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</si>
  <si>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</si>
  <si>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</si>
  <si>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</si>
  <si>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</si>
  <si>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</si>
  <si>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</si>
  <si>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</si>
  <si>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</si>
  <si>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</si>
  <si>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</si>
  <si>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</si>
  <si>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</si>
  <si>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</si>
  <si>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</si>
  <si>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</si>
  <si>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</si>
  <si>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</si>
  <si>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</si>
  <si>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</si>
  <si>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</si>
  <si>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</si>
  <si>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</si>
  <si>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</si>
  <si>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</si>
  <si>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</si>
  <si>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</si>
  <si>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</si>
  <si>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</si>
  <si>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</si>
  <si>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</si>
  <si>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</si>
  <si>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</si>
  <si>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</si>
  <si>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</si>
  <si>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</si>
  <si>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</si>
  <si>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</si>
  <si>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</si>
  <si>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</si>
  <si>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</si>
  <si>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</si>
  <si>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</si>
  <si>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</si>
  <si>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</si>
  <si>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</si>
  <si>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</si>
  <si>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</si>
  <si>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</si>
  <si>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</si>
  <si>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</si>
  <si>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</si>
  <si>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</si>
  <si>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</si>
  <si>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</si>
  <si>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</si>
  <si>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</si>
  <si>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</si>
  <si>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</si>
  <si>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</si>
  <si>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</si>
  <si>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</si>
  <si>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</si>
  <si>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</si>
  <si>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</si>
  <si>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</si>
  <si>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</si>
  <si>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</si>
  <si>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</si>
  <si>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</si>
  <si>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</si>
  <si>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</si>
  <si>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</si>
  <si>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</si>
  <si>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</si>
  <si>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</si>
  <si>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</si>
  <si>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</si>
  <si>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</si>
  <si>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</si>
  <si>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</si>
  <si>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</si>
  <si>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</si>
  <si>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</si>
  <si>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</si>
  <si>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</si>
  <si>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</si>
  <si>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</si>
  <si>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</si>
  <si>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</si>
  <si>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</si>
  <si>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</si>
  <si>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</si>
  <si>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</si>
  <si>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</si>
  <si>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</si>
  <si>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</si>
  <si>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</si>
  <si>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</si>
  <si>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</si>
  <si>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</si>
  <si>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</si>
  <si>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</si>
  <si>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</si>
  <si>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</si>
  <si>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</si>
  <si>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</si>
  <si>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</si>
  <si>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</si>
  <si>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</si>
  <si>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</si>
  <si>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</si>
  <si>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</si>
  <si>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</si>
  <si>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</si>
  <si>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</si>
  <si>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</si>
  <si>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</si>
  <si>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</si>
  <si>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</si>
  <si>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</si>
  <si>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</si>
  <si>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</si>
  <si>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</si>
  <si>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</si>
  <si>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</si>
  <si>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</si>
  <si>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</si>
  <si>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</si>
  <si>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</si>
  <si>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</si>
  <si>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</si>
  <si>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</si>
  <si>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</si>
  <si>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</si>
  <si>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</si>
  <si>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</si>
  <si>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</si>
  <si>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</si>
  <si>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</si>
  <si>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</si>
  <si>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</si>
  <si>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</si>
  <si>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</si>
  <si>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</si>
  <si>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</si>
  <si>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</si>
  <si>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</si>
  <si>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</si>
  <si>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</si>
  <si>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</si>
  <si>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</si>
  <si>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</si>
  <si>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</si>
  <si>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</si>
  <si>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</si>
  <si>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</si>
  <si>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</si>
  <si>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</si>
  <si>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</si>
  <si>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</si>
  <si>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</si>
  <si>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</si>
  <si>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</si>
  <si>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</si>
  <si>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</si>
  <si>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</si>
  <si>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</si>
  <si>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</si>
  <si>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</si>
  <si>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</si>
  <si>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</si>
  <si>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</si>
  <si>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</si>
  <si>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</si>
  <si>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</si>
  <si>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</si>
  <si>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</si>
  <si>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</si>
  <si>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</si>
  <si>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</si>
  <si>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</si>
  <si>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</si>
  <si>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</si>
  <si>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</si>
  <si>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</si>
  <si>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</si>
  <si>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</si>
  <si>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</si>
  <si>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</si>
  <si>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</si>
  <si>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</si>
  <si>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</si>
  <si>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</si>
  <si>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</si>
  <si>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</si>
  <si>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</si>
  <si>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</si>
  <si>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</si>
  <si>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</si>
  <si>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</si>
  <si>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</si>
  <si>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</si>
  <si>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</si>
  <si>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</si>
  <si>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</si>
  <si>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</si>
  <si>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</si>
  <si>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</si>
  <si>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</si>
  <si>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</si>
  <si>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</si>
  <si>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</si>
  <si>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</si>
  <si>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</si>
  <si>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</si>
  <si>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</si>
  <si>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</si>
  <si>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</si>
  <si>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</si>
  <si>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</si>
  <si>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</si>
  <si>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</si>
  <si>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</si>
  <si>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</si>
  <si>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</si>
  <si>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</si>
  <si>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</si>
  <si>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</si>
  <si>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</si>
  <si>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</si>
  <si>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</si>
  <si>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</si>
  <si>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</si>
  <si>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</si>
  <si>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</si>
  <si>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</si>
  <si>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</si>
  <si>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</si>
  <si>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</si>
  <si>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</si>
  <si>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</si>
  <si>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</si>
  <si>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</si>
  <si>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</si>
  <si>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</si>
  <si>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</si>
  <si>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</si>
  <si>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</si>
  <si>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</si>
  <si>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</si>
  <si>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</si>
  <si>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</si>
  <si>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</si>
  <si>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</si>
  <si>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</si>
  <si>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</si>
  <si>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</si>
  <si>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</si>
  <si>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</si>
  <si>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</si>
  <si>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</si>
  <si>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</si>
  <si>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</si>
  <si>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</si>
  <si>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</si>
  <si>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</si>
  <si>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</si>
  <si>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</si>
  <si>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</si>
  <si>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</si>
  <si>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</si>
  <si>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</si>
  <si>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</si>
  <si>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</si>
  <si>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</si>
  <si>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</si>
  <si>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</si>
  <si>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</si>
  <si>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</si>
  <si>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</si>
  <si>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</si>
  <si>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</si>
  <si>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</si>
  <si>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</si>
  <si>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</si>
  <si>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</si>
  <si>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</si>
  <si>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</si>
  <si>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</si>
  <si>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</si>
  <si>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</si>
  <si>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</si>
  <si>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</si>
  <si>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</si>
  <si>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</si>
  <si>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</si>
  <si>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</si>
  <si>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</si>
  <si>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</si>
  <si>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</si>
  <si>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</si>
  <si>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</si>
  <si>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</si>
  <si>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</si>
  <si>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</si>
  <si>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</si>
  <si>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</si>
  <si>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</si>
  <si>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</si>
  <si>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</si>
  <si>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</si>
  <si>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</si>
  <si>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</si>
  <si>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</si>
  <si>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</si>
  <si>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</si>
  <si>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</si>
  <si>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</si>
  <si>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</si>
  <si>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</si>
  <si>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</si>
  <si>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</si>
  <si>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</si>
  <si>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</si>
  <si>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</si>
  <si>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</si>
  <si>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</si>
  <si>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</si>
  <si>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</si>
  <si>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</si>
  <si>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</si>
  <si>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</si>
  <si>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</si>
  <si>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</si>
  <si>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</si>
  <si>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</si>
  <si>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</si>
  <si>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</si>
  <si>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</si>
  <si>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</si>
  <si>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</si>
  <si>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</si>
  <si>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</si>
  <si>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</si>
  <si>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</si>
  <si>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</si>
  <si>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</si>
  <si>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</si>
  <si>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</si>
  <si>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</si>
  <si>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</si>
  <si>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</si>
  <si>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</si>
  <si>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</si>
  <si>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</si>
  <si>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</si>
  <si>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</si>
  <si>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</si>
  <si>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</si>
  <si>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</si>
  <si>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</si>
  <si>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</si>
  <si>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</si>
  <si>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</si>
  <si>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</si>
  <si>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</si>
  <si>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</si>
  <si>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</si>
  <si>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</si>
  <si>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</si>
  <si>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</si>
  <si>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</si>
  <si>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</si>
  <si>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</si>
  <si>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</si>
  <si>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</si>
  <si>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</si>
  <si>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</si>
  <si>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</si>
  <si>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</si>
  <si>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</si>
  <si>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</si>
  <si>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</si>
  <si>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</si>
  <si>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</si>
  <si>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</si>
  <si>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</si>
  <si>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</si>
  <si>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</si>
  <si>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</si>
  <si>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</si>
  <si>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</si>
  <si>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</si>
  <si>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</si>
  <si>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</si>
  <si>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</si>
  <si>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</si>
  <si>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</si>
  <si>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</si>
  <si>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</si>
  <si>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</si>
  <si>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</si>
  <si>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</si>
  <si>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</si>
  <si>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</si>
  <si>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</si>
  <si>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</si>
  <si>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</si>
  <si>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</si>
  <si>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</si>
  <si>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</si>
  <si>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</si>
  <si>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</si>
  <si>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</si>
  <si>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</si>
  <si>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</si>
  <si>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</si>
  <si>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</si>
  <si>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</si>
  <si>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</si>
  <si>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</si>
  <si>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</si>
  <si>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</si>
  <si>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</si>
  <si>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</si>
  <si>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</si>
  <si>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</si>
  <si>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</si>
  <si>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</si>
  <si>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</si>
  <si>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</si>
  <si>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</si>
  <si>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</si>
  <si>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</si>
  <si>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</si>
  <si>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</si>
  <si>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</si>
  <si>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</si>
  <si>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</si>
  <si>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</si>
  <si>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</si>
  <si>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</si>
  <si>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</si>
  <si>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</si>
  <si>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</si>
  <si>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</si>
  <si>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</si>
  <si>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</si>
  <si>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</si>
  <si>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</si>
  <si>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</si>
  <si>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</si>
  <si>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</si>
  <si>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</si>
  <si>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</si>
  <si>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</si>
  <si>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</si>
  <si>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</si>
  <si>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</si>
  <si>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</si>
  <si>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</si>
  <si>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</si>
  <si>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</si>
  <si>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</si>
  <si>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</si>
  <si>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</si>
  <si>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</si>
  <si>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</si>
  <si>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</si>
  <si>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</si>
  <si>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</si>
  <si>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</si>
  <si>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</si>
  <si>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</si>
  <si>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</si>
  <si>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</si>
  <si>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</si>
  <si>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</si>
  <si>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</si>
  <si>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</si>
  <si>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</si>
  <si>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</si>
  <si>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</si>
  <si>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</si>
  <si>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</si>
  <si>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</si>
  <si>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</si>
  <si>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</si>
  <si>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</si>
  <si>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</si>
  <si>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</si>
  <si>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</si>
  <si>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</si>
  <si>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</si>
  <si>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</si>
  <si>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</si>
  <si>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</si>
  <si>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</si>
  <si>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</si>
  <si>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</si>
  <si>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</si>
  <si>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</si>
  <si>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</si>
  <si>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</si>
  <si>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</si>
  <si>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</si>
  <si>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</si>
  <si>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</si>
  <si>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</si>
  <si>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</si>
  <si>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</si>
  <si>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</si>
  <si>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</si>
  <si>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</si>
  <si>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</si>
  <si>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</si>
  <si>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</si>
  <si>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</si>
  <si>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</si>
  <si>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</si>
  <si>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</si>
  <si>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</si>
  <si>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</si>
  <si>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</si>
  <si>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</si>
  <si>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</si>
  <si>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</si>
  <si>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</si>
  <si>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</si>
  <si>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</si>
  <si>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</si>
  <si>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</si>
  <si>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</si>
  <si>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</si>
  <si>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</si>
  <si>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</si>
  <si>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</si>
  <si>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</si>
  <si>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</si>
  <si>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</si>
  <si>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</si>
  <si>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</si>
  <si>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</si>
  <si>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</si>
  <si>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</si>
  <si>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</si>
  <si>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</si>
  <si>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</si>
  <si>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</si>
  <si>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</si>
  <si>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</si>
  <si>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</si>
  <si>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</si>
  <si>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</si>
  <si>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</si>
  <si>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</si>
  <si>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</si>
  <si>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</si>
  <si>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</si>
  <si>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</si>
  <si>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</si>
  <si>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</si>
  <si>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</si>
  <si>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</si>
  <si>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</si>
  <si>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</si>
  <si>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</si>
  <si>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</si>
  <si>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</si>
  <si>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</si>
  <si>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</si>
  <si>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</si>
  <si>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</si>
  <si>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</si>
  <si>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</si>
  <si>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</si>
  <si>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</si>
  <si>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</si>
  <si>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</si>
  <si>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</si>
  <si>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</si>
  <si>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</si>
  <si>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</si>
  <si>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</si>
  <si>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</si>
  <si>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</si>
  <si>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</si>
  <si>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</si>
  <si>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</si>
  <si>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</si>
  <si>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</si>
  <si>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</si>
  <si>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</si>
  <si>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</si>
  <si>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</si>
  <si>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</si>
  <si>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</si>
  <si>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</si>
  <si>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</si>
  <si>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</si>
  <si>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</si>
  <si>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</si>
  <si>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</si>
  <si>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</si>
  <si>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</si>
  <si>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</si>
  <si>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</si>
  <si>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</si>
  <si>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</si>
  <si>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</si>
  <si>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</si>
  <si>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</si>
  <si>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</si>
  <si>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</si>
  <si>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</si>
  <si>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</si>
  <si>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</si>
  <si>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</si>
  <si>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</si>
  <si>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</si>
  <si>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</si>
  <si>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</si>
  <si>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</si>
  <si>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</si>
  <si>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</si>
  <si>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</si>
  <si>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</si>
  <si>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</si>
  <si>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</si>
  <si>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</si>
  <si>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</si>
  <si>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</si>
  <si>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</si>
  <si>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</si>
  <si>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</si>
  <si>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</si>
  <si>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</si>
  <si>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</si>
  <si>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</si>
  <si>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</si>
  <si>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</si>
  <si>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</si>
  <si>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</si>
  <si>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</si>
  <si>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</si>
  <si>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</si>
  <si>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</si>
  <si>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</si>
  <si>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</si>
  <si>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</si>
  <si>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</si>
  <si>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</si>
  <si>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</si>
  <si>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</si>
  <si>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</si>
  <si>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</si>
  <si>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</si>
  <si>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</si>
  <si>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</si>
  <si>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</si>
  <si>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</si>
  <si>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</si>
  <si>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</si>
  <si>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</si>
  <si>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</si>
  <si>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</si>
  <si>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</si>
  <si>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</si>
  <si>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</si>
  <si>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</si>
  <si>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</si>
  <si>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</si>
  <si>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</si>
  <si>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</si>
  <si>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</si>
  <si>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</si>
  <si>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</si>
  <si>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</si>
  <si>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</si>
  <si>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</si>
  <si>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</si>
  <si>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</si>
  <si>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</si>
  <si>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</si>
  <si>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</si>
  <si>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</si>
  <si>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</si>
  <si>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</si>
  <si>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</si>
  <si>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</si>
  <si>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</si>
  <si>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</si>
  <si>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</si>
  <si>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</si>
  <si>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</si>
  <si>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</si>
  <si>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</si>
  <si>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</si>
  <si>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</si>
  <si>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</si>
  <si>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</si>
  <si>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</si>
  <si>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</si>
  <si>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</si>
  <si>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</si>
  <si>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</si>
  <si>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</si>
  <si>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</si>
  <si>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</si>
  <si>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</si>
  <si>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</si>
  <si>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</si>
  <si>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</si>
  <si>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</si>
  <si>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</si>
  <si>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</si>
  <si>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</si>
  <si>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</si>
  <si>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</si>
  <si>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</si>
  <si>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</si>
  <si>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</si>
  <si>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</si>
  <si>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</si>
  <si>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</si>
  <si>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</si>
  <si>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</si>
  <si>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</si>
  <si>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</si>
  <si>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</si>
  <si>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</si>
  <si>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</si>
  <si>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</si>
  <si>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</si>
  <si>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</si>
  <si>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</si>
  <si>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</si>
  <si>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</si>
  <si>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</si>
  <si>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</si>
  <si>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</si>
  <si>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</si>
  <si>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</si>
  <si>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</si>
  <si>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</si>
  <si>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</si>
  <si>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</si>
  <si>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</si>
  <si>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</si>
  <si>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</si>
  <si>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</si>
  <si>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</si>
  <si>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</si>
  <si>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</si>
  <si>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</si>
  <si>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</si>
  <si>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</si>
  <si>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</si>
  <si>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</si>
  <si>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</si>
  <si>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</si>
  <si>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</si>
  <si>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</si>
  <si>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</si>
  <si>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</si>
  <si>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</si>
  <si>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</si>
  <si>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</si>
  <si>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</si>
  <si>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</si>
  <si>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</si>
  <si>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</si>
  <si>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</si>
  <si>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</si>
  <si>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</si>
  <si>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</si>
  <si>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</si>
  <si>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</si>
  <si>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</si>
  <si>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</si>
  <si>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</si>
  <si>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</si>
  <si>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</si>
  <si>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</si>
  <si>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</si>
  <si>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</si>
  <si>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</si>
  <si>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</si>
  <si>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</si>
  <si>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</si>
  <si>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</si>
  <si>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</si>
  <si>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</si>
  <si>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</si>
  <si>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</si>
  <si>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</si>
  <si>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</si>
  <si>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</si>
  <si>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</si>
  <si>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</si>
  <si>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</si>
  <si>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</si>
  <si>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</si>
  <si>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</si>
  <si>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</si>
  <si>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</si>
  <si>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</si>
  <si>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</si>
  <si>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</si>
  <si>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</si>
  <si>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</si>
  <si>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</si>
  <si>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</si>
  <si>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</si>
  <si>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</si>
  <si>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</si>
  <si>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</si>
  <si>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</si>
  <si>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</si>
  <si>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</si>
  <si>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</si>
  <si>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</si>
  <si>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</si>
  <si>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</si>
  <si>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</si>
  <si>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</si>
  <si>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</si>
  <si>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</si>
  <si>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</si>
  <si>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</si>
  <si>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</si>
  <si>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</si>
  <si>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</si>
  <si>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</si>
  <si>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</si>
  <si>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</si>
  <si>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</si>
  <si>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</si>
  <si>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</si>
  <si>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</si>
  <si>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</si>
  <si>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</si>
  <si>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</si>
  <si>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</si>
  <si>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</si>
  <si>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</si>
  <si>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</si>
  <si>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</si>
  <si>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</si>
  <si>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</si>
  <si>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</si>
  <si>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</si>
  <si>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</si>
  <si>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</si>
  <si>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</si>
  <si>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</si>
  <si>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</si>
  <si>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</si>
  <si>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</si>
  <si>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</si>
  <si>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</si>
  <si>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</si>
  <si>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</si>
  <si>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</si>
  <si>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</si>
  <si>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</si>
  <si>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</si>
  <si>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</si>
  <si>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</si>
  <si>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</si>
  <si>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</si>
  <si>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</si>
  <si>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</si>
  <si>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</si>
  <si>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</si>
  <si>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</si>
  <si>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</si>
  <si>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</si>
  <si>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</si>
  <si>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</si>
  <si>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</si>
  <si>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</si>
  <si>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</si>
  <si>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</si>
  <si>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</si>
  <si>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</si>
  <si>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</si>
  <si>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</si>
  <si>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</si>
  <si>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</si>
  <si>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</si>
  <si>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</si>
  <si>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</si>
  <si>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</si>
  <si>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</si>
  <si>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</si>
  <si>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</si>
  <si>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</si>
  <si>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</si>
  <si>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</si>
  <si>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</si>
  <si>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</si>
  <si>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</si>
  <si>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</si>
  <si>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</si>
  <si>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</si>
  <si>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</si>
  <si>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</si>
  <si>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</si>
  <si>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</si>
  <si>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</si>
  <si>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</si>
  <si>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</si>
  <si>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</si>
  <si>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</si>
  <si>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</si>
  <si>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</si>
  <si>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</si>
  <si>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</si>
  <si>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</si>
  <si>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</si>
  <si>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</si>
  <si>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</si>
  <si>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</si>
  <si>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</si>
  <si>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</si>
  <si>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</si>
  <si>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</si>
  <si>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</si>
  <si>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</si>
  <si>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</si>
  <si>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</si>
  <si>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</si>
  <si>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</si>
  <si>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</si>
  <si>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</si>
  <si>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</si>
  <si>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</si>
  <si>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</si>
  <si>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</si>
  <si>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</si>
  <si>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</si>
  <si>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</si>
  <si>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</si>
  <si>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</si>
  <si>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</si>
  <si>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</si>
  <si>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</si>
  <si>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</si>
  <si>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</si>
  <si>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</si>
  <si>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</si>
  <si>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</si>
  <si>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</si>
  <si>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</si>
  <si>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</si>
  <si>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</si>
  <si>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</si>
  <si>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</si>
  <si>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</si>
  <si>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</si>
  <si>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</si>
  <si>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</si>
  <si>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</si>
  <si>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</si>
  <si>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</si>
  <si>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</si>
  <si>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</si>
  <si>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</si>
  <si>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</si>
  <si>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</si>
  <si>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</si>
  <si>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</si>
  <si>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</si>
  <si>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</si>
  <si>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</si>
  <si>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</si>
  <si>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</si>
  <si>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</si>
  <si>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</si>
  <si>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</si>
  <si>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</si>
  <si>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</si>
  <si>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</si>
  <si>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</si>
  <si>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</si>
  <si>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</si>
  <si>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</si>
  <si>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</si>
  <si>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</si>
  <si>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</si>
  <si>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</si>
  <si>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</si>
  <si>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</si>
  <si>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</si>
  <si>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</si>
  <si>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</si>
  <si>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</si>
  <si>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</si>
  <si>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</si>
  <si>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</si>
  <si>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</si>
  <si>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</si>
  <si>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</si>
  <si>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</si>
  <si>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</si>
  <si>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</si>
  <si>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</si>
  <si>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</si>
  <si>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</si>
  <si>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</si>
  <si>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</si>
  <si>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</si>
  <si>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</si>
  <si>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</si>
  <si>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</si>
  <si>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</si>
  <si>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</si>
  <si>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</si>
  <si>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</si>
  <si>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</si>
  <si>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</si>
  <si>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</si>
  <si>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</si>
  <si>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</si>
  <si>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</si>
  <si>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</si>
  <si>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</si>
  <si>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</si>
  <si>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</si>
  <si>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</si>
  <si>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</si>
  <si>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</si>
  <si>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</si>
  <si>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</si>
  <si>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</si>
  <si>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</si>
  <si>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</si>
  <si>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</si>
  <si>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</si>
  <si>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</si>
  <si>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</si>
  <si>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</si>
  <si>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</si>
  <si>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</si>
  <si>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</si>
  <si>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</si>
  <si>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</si>
  <si>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</si>
  <si>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</si>
  <si>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</si>
  <si>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</si>
  <si>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</si>
  <si>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</si>
  <si>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</si>
  <si>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</si>
  <si>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</si>
  <si>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</si>
  <si>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</si>
  <si>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</si>
  <si>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</si>
  <si>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</si>
  <si>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</si>
  <si>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</si>
  <si>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</si>
  <si>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</si>
  <si>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</si>
  <si>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</si>
  <si>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</si>
  <si>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</si>
  <si>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</si>
  <si>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</si>
  <si>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</si>
  <si>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</si>
  <si>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</si>
  <si>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</si>
  <si>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</si>
  <si>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</si>
  <si>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</si>
  <si>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</si>
  <si>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</si>
  <si>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</si>
  <si>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</si>
  <si>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</si>
  <si>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</si>
  <si>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</si>
  <si>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</si>
  <si>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</si>
  <si>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</si>
  <si>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</si>
  <si>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</si>
  <si>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</si>
  <si>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</si>
  <si>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</si>
  <si>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</si>
  <si>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</si>
  <si>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</si>
  <si>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</si>
  <si>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</si>
  <si>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</si>
  <si>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</si>
  <si>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</si>
  <si>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</si>
  <si>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</si>
  <si>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</si>
  <si>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</si>
  <si>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</si>
  <si>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</si>
  <si>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</si>
  <si>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</si>
  <si>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</si>
  <si>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</si>
  <si>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</si>
  <si>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</si>
  <si>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</si>
  <si>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</si>
  <si>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</si>
  <si>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</si>
  <si>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</si>
  <si>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</si>
  <si>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</si>
  <si>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</si>
  <si>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</si>
  <si>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</si>
  <si>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</si>
  <si>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</si>
  <si>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</si>
  <si>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</si>
  <si>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</si>
  <si>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</si>
  <si>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</si>
  <si>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</si>
  <si>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</si>
  <si>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</si>
  <si>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</si>
  <si>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</si>
  <si>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</si>
  <si>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</si>
  <si>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</si>
  <si>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</si>
  <si>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</si>
  <si>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</si>
  <si>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</si>
  <si>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</si>
  <si>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</si>
  <si>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</si>
  <si>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</si>
  <si>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</si>
  <si>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</si>
  <si>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</si>
  <si>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</si>
  <si>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</si>
  <si>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</si>
  <si>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</si>
  <si>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</si>
  <si>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</si>
  <si>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</si>
  <si>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</si>
  <si>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</si>
  <si>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</si>
  <si>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</si>
  <si>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</si>
  <si>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</si>
  <si>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</si>
  <si>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</si>
  <si>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</si>
  <si>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</si>
  <si>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</si>
  <si>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</si>
  <si>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</si>
  <si>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</si>
  <si>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</si>
  <si>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</si>
  <si>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</si>
  <si>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</si>
  <si>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</si>
  <si>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</si>
  <si>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</si>
  <si>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</si>
  <si>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</si>
  <si>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</si>
  <si>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</si>
  <si>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</si>
  <si>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</si>
  <si>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</si>
  <si>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</si>
  <si>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</si>
  <si>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</si>
  <si>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</si>
  <si>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</si>
  <si>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</si>
  <si>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</si>
  <si>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</si>
  <si>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</si>
  <si>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</si>
  <si>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</si>
  <si>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</si>
  <si>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</si>
  <si>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</si>
  <si>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</si>
  <si>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</si>
  <si>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</si>
  <si>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</si>
  <si>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</si>
  <si>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</si>
  <si>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</si>
  <si>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</si>
  <si>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</si>
  <si>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</si>
  <si>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</si>
  <si>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</si>
  <si>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</si>
  <si>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</si>
  <si>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</si>
  <si>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</si>
  <si>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</si>
  <si>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</si>
  <si>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</si>
  <si>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</si>
  <si>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</si>
  <si>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</si>
  <si>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</si>
  <si>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</si>
  <si>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</si>
  <si>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</si>
  <si>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</si>
  <si>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</si>
  <si>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</si>
  <si>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</si>
  <si>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</si>
  <si>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</si>
  <si>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</si>
  <si>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</si>
  <si>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</si>
  <si>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</si>
  <si>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</si>
  <si>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</si>
  <si>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</si>
  <si>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</si>
  <si>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</si>
  <si>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</si>
  <si>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</si>
  <si>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</si>
  <si>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</si>
  <si>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</si>
  <si>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</si>
  <si>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</si>
  <si>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</si>
  <si>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</si>
  <si>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</si>
  <si>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</si>
  <si>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</si>
  <si>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</si>
  <si>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</si>
  <si>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</si>
  <si>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</si>
  <si>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</si>
  <si>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</si>
  <si>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</si>
  <si>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</si>
  <si>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</si>
  <si>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</si>
  <si>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</si>
  <si>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</si>
  <si>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</si>
  <si>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</si>
  <si>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</si>
  <si>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</si>
  <si>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</si>
  <si>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</si>
  <si>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</si>
  <si>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</si>
  <si>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</si>
  <si>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</si>
  <si>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</si>
  <si>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</si>
  <si>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</si>
  <si>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</si>
  <si>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</si>
  <si>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</si>
  <si>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</si>
  <si>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</si>
  <si>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</si>
  <si>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</si>
  <si>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</si>
  <si>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</si>
  <si>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</si>
  <si>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</si>
  <si>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</si>
  <si>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</si>
  <si>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</si>
  <si>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</si>
  <si>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</si>
  <si>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</si>
  <si>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</si>
  <si>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</si>
  <si>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</si>
  <si>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</si>
  <si>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</si>
  <si>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</si>
  <si>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</si>
  <si>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</si>
  <si>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</si>
  <si>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</si>
  <si>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</si>
  <si>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</si>
  <si>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</si>
  <si>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</si>
  <si>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</si>
  <si>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</si>
  <si>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</si>
  <si>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</si>
  <si>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</si>
  <si>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</si>
  <si>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</si>
  <si>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</si>
  <si>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</si>
  <si>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</si>
  <si>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</si>
  <si>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</si>
  <si>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</si>
  <si>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</si>
  <si>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</si>
  <si>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</si>
  <si>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</si>
  <si>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</si>
  <si>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</si>
  <si>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</si>
  <si>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</si>
  <si>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</si>
  <si>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</si>
  <si>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</si>
  <si>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</si>
  <si>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</si>
  <si>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</si>
  <si>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</si>
  <si>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</si>
  <si>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</si>
  <si>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</si>
  <si>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</si>
  <si>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</si>
  <si>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</si>
  <si>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</si>
  <si>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</si>
  <si>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</si>
  <si>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</si>
  <si>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</si>
  <si>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</si>
  <si>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</si>
  <si>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</si>
  <si>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</si>
  <si>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</si>
  <si>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</si>
  <si>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</si>
  <si>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</si>
  <si>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</si>
  <si>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</si>
  <si>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</si>
  <si>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</si>
  <si>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</si>
  <si>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</si>
  <si>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</si>
  <si>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</si>
  <si>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</si>
  <si>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</si>
  <si>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</si>
  <si>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</si>
  <si>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</si>
  <si>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</si>
  <si>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</si>
  <si>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</si>
  <si>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</si>
  <si>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</si>
  <si>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</si>
  <si>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</si>
  <si>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</si>
  <si>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</si>
  <si>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</si>
  <si>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</si>
  <si>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</si>
  <si>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</si>
  <si>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</si>
  <si>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</si>
  <si>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</si>
  <si>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</si>
  <si>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</si>
  <si>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</si>
  <si>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</si>
  <si>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</si>
  <si>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</si>
  <si>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</si>
  <si>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</si>
  <si>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</si>
  <si>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</si>
  <si>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</si>
  <si>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</si>
  <si>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</si>
  <si>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</si>
  <si>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</si>
  <si>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</si>
  <si>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</si>
  <si>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</si>
  <si>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</si>
  <si>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</si>
  <si>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</si>
  <si>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</si>
  <si>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</si>
  <si>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</si>
  <si>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</si>
  <si>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</si>
  <si>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</si>
  <si>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</si>
  <si>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</si>
  <si>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</si>
  <si>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</si>
  <si>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</si>
  <si>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</si>
  <si>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</si>
  <si>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</si>
  <si>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</si>
  <si>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</si>
  <si>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</si>
  <si>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</si>
  <si>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</si>
  <si>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</si>
  <si>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</si>
  <si>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</si>
  <si>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</si>
  <si>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</si>
  <si>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</si>
  <si>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</si>
  <si>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</si>
  <si>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</si>
  <si>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</si>
  <si>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</si>
  <si>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</si>
  <si>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</si>
  <si>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</si>
  <si>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</si>
  <si>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</si>
  <si>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</si>
  <si>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</si>
  <si>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</si>
  <si>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</si>
  <si>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</si>
  <si>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</si>
  <si>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</si>
  <si>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</si>
  <si>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</si>
  <si>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</si>
  <si>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</si>
  <si>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</si>
  <si>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</si>
  <si>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</si>
  <si>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</si>
  <si>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</si>
  <si>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</si>
  <si>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</si>
  <si>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</si>
  <si>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</si>
  <si>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</si>
  <si>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</si>
  <si>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</si>
  <si>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</si>
  <si>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</si>
  <si>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</si>
  <si>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</si>
  <si>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</si>
  <si>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</si>
  <si>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</si>
  <si>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</si>
  <si>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</si>
  <si>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</si>
  <si>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</si>
  <si>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</si>
  <si>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</si>
  <si>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</si>
  <si>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</si>
  <si>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</si>
  <si>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</si>
  <si>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</si>
  <si>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</si>
  <si>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</si>
  <si>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</si>
  <si>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</si>
  <si>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</si>
  <si>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</si>
  <si>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</si>
  <si>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</si>
  <si>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</si>
  <si>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</si>
  <si>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</si>
  <si>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</si>
  <si>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</si>
  <si>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</si>
  <si>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</si>
  <si>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</si>
  <si>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</si>
  <si>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</si>
  <si>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</si>
  <si>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</si>
  <si>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</si>
  <si>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</si>
  <si>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</si>
  <si>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</si>
  <si>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</si>
  <si>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</si>
  <si>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</si>
  <si>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</si>
  <si>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</si>
  <si>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</si>
  <si>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</si>
  <si>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</si>
  <si>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</si>
  <si>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</si>
  <si>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</si>
  <si>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</si>
  <si>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</si>
  <si>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</si>
  <si>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</si>
  <si>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</si>
  <si>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</si>
  <si>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</si>
  <si>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</si>
  <si>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</si>
  <si>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</si>
  <si>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</si>
  <si>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</si>
  <si>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</si>
  <si>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</si>
  <si>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</si>
  <si>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</si>
  <si>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</si>
  <si>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</si>
  <si>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</si>
  <si>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</si>
  <si>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</si>
  <si>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</si>
  <si>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</si>
  <si>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</si>
  <si>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</si>
  <si>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</si>
  <si>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</si>
  <si>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</si>
  <si>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</si>
  <si>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</si>
  <si>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</si>
  <si>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</si>
  <si>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</si>
  <si>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</si>
  <si>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</si>
  <si>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</si>
  <si>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</si>
  <si>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</si>
  <si>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</si>
  <si>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</si>
  <si>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</si>
  <si>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</si>
  <si>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</si>
  <si>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</si>
  <si>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</si>
  <si>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</si>
  <si>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</si>
  <si>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</si>
  <si>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</si>
  <si>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</si>
  <si>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</si>
  <si>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</si>
  <si>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</si>
  <si>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</si>
  <si>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</si>
  <si>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</si>
  <si>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</si>
  <si>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</si>
  <si>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</si>
  <si>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</si>
  <si>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</si>
  <si>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</si>
  <si>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</si>
  <si>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</si>
  <si>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</si>
  <si>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</si>
  <si>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</si>
  <si>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</si>
  <si>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</si>
  <si>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</si>
  <si>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</si>
  <si>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</si>
  <si>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</si>
  <si>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</si>
  <si>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</si>
  <si>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</si>
  <si>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</si>
  <si>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</si>
  <si>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</si>
  <si>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</si>
  <si>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</si>
  <si>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</si>
  <si>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</si>
  <si>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</si>
  <si>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</si>
  <si>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</si>
  <si>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</si>
  <si>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</si>
  <si>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</si>
  <si>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</si>
  <si>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</si>
  <si>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</si>
  <si>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</si>
  <si>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</si>
  <si>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</si>
  <si>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</si>
  <si>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</si>
  <si>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</si>
  <si>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</si>
  <si>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</si>
  <si>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</si>
  <si>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</si>
  <si>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</si>
  <si>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</si>
  <si>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</si>
  <si>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</si>
  <si>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</si>
  <si>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</si>
  <si>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</si>
  <si>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</si>
  <si>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</si>
  <si>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</si>
  <si>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</si>
  <si>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</si>
  <si>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</si>
  <si>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</si>
  <si>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</si>
  <si>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</si>
  <si>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</si>
  <si>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</si>
  <si>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</si>
  <si>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</si>
  <si>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</si>
  <si>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</si>
  <si>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</si>
  <si>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</si>
  <si>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</si>
  <si>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</si>
  <si>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</si>
  <si>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</si>
  <si>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</si>
  <si>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</si>
  <si>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</si>
  <si>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</si>
  <si>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</si>
  <si>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</si>
  <si>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</si>
  <si>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</si>
  <si>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</si>
  <si>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</si>
  <si>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</si>
  <si>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</si>
  <si>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</si>
  <si>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</si>
  <si>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</si>
  <si>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</si>
  <si>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</si>
  <si>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</si>
  <si>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</si>
  <si>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</si>
  <si>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</si>
  <si>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</si>
  <si>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</si>
  <si>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</si>
  <si>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</si>
  <si>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</si>
  <si>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</si>
  <si>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</si>
  <si>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</si>
  <si>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</si>
  <si>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</si>
  <si>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</si>
  <si>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</si>
  <si>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</si>
  <si>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</si>
  <si>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</si>
  <si>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</si>
  <si>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</si>
  <si>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</si>
  <si>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</si>
  <si>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</si>
  <si>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</si>
  <si>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</si>
  <si>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</si>
  <si>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</si>
  <si>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</si>
  <si>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</si>
  <si>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</si>
  <si>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</si>
  <si>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</si>
  <si>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</si>
  <si>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</si>
  <si>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</si>
  <si>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</si>
  <si>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</si>
  <si>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</si>
  <si>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</si>
  <si>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</si>
  <si>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</si>
  <si>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</si>
  <si>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</si>
  <si>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</si>
  <si>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</si>
  <si>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</si>
  <si>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</si>
  <si>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</si>
  <si>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</si>
  <si>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</si>
  <si>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</si>
  <si>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</si>
  <si>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</si>
  <si>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</si>
  <si>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</si>
  <si>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</si>
  <si>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</si>
  <si>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</si>
  <si>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</si>
  <si>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</si>
  <si>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</si>
  <si>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</si>
  <si>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</si>
  <si>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</si>
  <si>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</si>
  <si>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</si>
  <si>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</si>
  <si>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</si>
  <si>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</si>
  <si>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</si>
  <si>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</si>
  <si>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</si>
  <si>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</si>
  <si>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</si>
  <si>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</si>
  <si>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</si>
  <si>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</si>
  <si>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</si>
  <si>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</si>
  <si>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</si>
  <si>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</si>
  <si>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</si>
  <si>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</si>
  <si>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</si>
  <si>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</si>
  <si>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</si>
  <si>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</si>
  <si>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</si>
  <si>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</si>
  <si>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</si>
  <si>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</si>
  <si>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</si>
  <si>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</si>
  <si>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</si>
  <si>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</si>
  <si>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</si>
  <si>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</si>
  <si>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</si>
  <si>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</si>
  <si>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</si>
  <si>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</si>
  <si>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</si>
  <si>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</si>
  <si>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</si>
  <si>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</si>
  <si>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</si>
  <si>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</si>
  <si>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</si>
  <si>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</si>
  <si>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</si>
  <si>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</si>
  <si>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</si>
  <si>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</si>
  <si>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</si>
  <si>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</si>
  <si>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</si>
  <si>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</si>
  <si>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</si>
  <si>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</si>
  <si>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</si>
  <si>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</si>
  <si>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</si>
  <si>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</si>
  <si>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</si>
  <si>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</si>
  <si>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</si>
  <si>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</si>
  <si>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</si>
  <si>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</si>
  <si>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</si>
  <si>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</si>
  <si>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</si>
  <si>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</si>
  <si>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</si>
  <si>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</si>
  <si>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</si>
  <si>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</si>
  <si>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</si>
  <si>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</si>
  <si>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</si>
  <si>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</si>
  <si>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</si>
  <si>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</si>
  <si>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</si>
  <si>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</si>
  <si>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</si>
  <si>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</si>
  <si>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</si>
  <si>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</si>
  <si>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</si>
  <si>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</si>
  <si>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</si>
  <si>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</si>
  <si>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</si>
  <si>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</si>
  <si>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</si>
  <si>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</si>
  <si>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</si>
  <si>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</si>
  <si>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</si>
  <si>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</si>
  <si>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</si>
  <si>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</si>
  <si>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</si>
  <si>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</si>
  <si>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</si>
  <si>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</si>
  <si>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</si>
  <si>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</si>
  <si>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</si>
  <si>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</si>
  <si>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</si>
  <si>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</si>
  <si>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</si>
  <si>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</si>
  <si>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</si>
  <si>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</si>
  <si>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</si>
  <si>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</si>
  <si>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</si>
  <si>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</si>
  <si>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</si>
  <si>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</si>
  <si>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</si>
  <si>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</si>
  <si>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</si>
  <si>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</si>
  <si>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</si>
  <si>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</si>
  <si>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</si>
  <si>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</si>
  <si>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</si>
  <si>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</si>
  <si>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</si>
  <si>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</si>
  <si>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</si>
  <si>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</si>
  <si>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</si>
  <si>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</si>
  <si>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</si>
  <si>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</si>
  <si>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</si>
  <si>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</si>
  <si>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</si>
  <si>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</si>
  <si>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</si>
  <si>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</si>
  <si>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</si>
  <si>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</si>
  <si>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</si>
  <si>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</si>
  <si>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</si>
  <si>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</si>
  <si>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</si>
  <si>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</si>
  <si>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</si>
  <si>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</si>
  <si>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</si>
  <si>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</si>
  <si>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</si>
  <si>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</si>
  <si>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</si>
  <si>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</si>
  <si>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</si>
  <si>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</si>
  <si>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</si>
  <si>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</si>
  <si>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</si>
  <si>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</si>
  <si>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</si>
  <si>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</si>
  <si>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</si>
  <si>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</si>
  <si>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</si>
  <si>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</si>
  <si>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</si>
  <si>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</si>
  <si>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</si>
  <si>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</si>
  <si>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</si>
  <si>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</si>
  <si>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</si>
  <si>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</si>
  <si>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</si>
  <si>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</si>
  <si>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</si>
  <si>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</si>
  <si>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</si>
  <si>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</si>
  <si>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</si>
  <si>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</si>
  <si>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</si>
  <si>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</si>
  <si>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</si>
  <si>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</si>
  <si>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</si>
  <si>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</si>
  <si>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</si>
  <si>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</si>
  <si>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</si>
  <si>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</si>
  <si>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</si>
  <si>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</si>
  <si>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</si>
  <si>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</si>
  <si>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</si>
  <si>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</si>
  <si>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</si>
  <si>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</si>
  <si>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</si>
  <si>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</si>
  <si>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</si>
  <si>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</si>
  <si>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</si>
  <si>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</si>
  <si>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</si>
  <si>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</si>
  <si>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</si>
  <si>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</si>
  <si>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</si>
  <si>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</si>
  <si>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</si>
  <si>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</si>
  <si>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</si>
  <si>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</si>
  <si>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</si>
  <si>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</si>
  <si>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</si>
  <si>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</si>
  <si>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</si>
  <si>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</si>
  <si>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</si>
  <si>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</si>
  <si>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</si>
  <si>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</si>
  <si>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</si>
  <si>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</si>
  <si>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</si>
  <si>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</si>
  <si>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</si>
  <si>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</si>
  <si>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</si>
  <si>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</si>
  <si>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</si>
  <si>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</si>
  <si>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</si>
  <si>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</si>
  <si>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</si>
  <si>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</si>
  <si>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</si>
  <si>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</si>
  <si>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</si>
  <si>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</si>
  <si>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</si>
  <si>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</si>
  <si>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</si>
  <si>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</si>
  <si>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</si>
  <si>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</si>
  <si>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</si>
  <si>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</si>
  <si>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</si>
  <si>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</si>
  <si>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</si>
  <si>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</si>
  <si>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</si>
  <si>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</si>
  <si>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</si>
  <si>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</si>
  <si>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</si>
  <si>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</si>
  <si>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</si>
  <si>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</si>
  <si>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</si>
  <si>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</si>
  <si>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</si>
  <si>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</si>
  <si>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</si>
  <si>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</si>
  <si>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</si>
  <si>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</si>
  <si>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</si>
  <si>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</si>
  <si>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</si>
  <si>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</si>
  <si>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</si>
  <si>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</si>
  <si>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</si>
  <si>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</si>
  <si>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</si>
  <si>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</si>
  <si>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</si>
  <si>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</si>
  <si>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</si>
  <si>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</si>
  <si>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</si>
  <si>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</si>
  <si>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</si>
  <si>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</si>
  <si>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</si>
  <si>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</si>
  <si>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</si>
  <si>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</si>
  <si>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</si>
  <si>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</si>
  <si>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</si>
  <si>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</si>
  <si>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</si>
  <si>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</si>
  <si>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</si>
  <si>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</si>
  <si>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</si>
  <si>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</si>
  <si>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</si>
  <si>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</si>
  <si>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</si>
  <si>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</si>
  <si>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</si>
  <si>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</si>
  <si>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</si>
  <si>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</si>
  <si>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</si>
  <si>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</si>
  <si>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</si>
  <si>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</si>
  <si>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</si>
  <si>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</si>
  <si>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</si>
  <si>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</si>
  <si>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</si>
  <si>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</si>
  <si>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</si>
  <si>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</si>
  <si>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</si>
  <si>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</si>
  <si>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</si>
  <si>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</si>
  <si>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</si>
  <si>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</si>
  <si>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</si>
  <si>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</si>
  <si>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</si>
  <si>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</si>
  <si>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</si>
  <si>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</si>
  <si>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</si>
  <si>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</si>
  <si>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</si>
  <si>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</si>
  <si>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</si>
  <si>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</si>
  <si>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</si>
  <si>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</si>
  <si>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</si>
  <si>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</si>
  <si>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</si>
  <si>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</si>
  <si>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</si>
  <si>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</si>
  <si>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</si>
  <si>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</si>
  <si>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</si>
  <si>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</si>
  <si>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</si>
  <si>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</si>
  <si>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</si>
  <si>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</si>
  <si>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</si>
  <si>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</si>
  <si>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</si>
  <si>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</si>
  <si>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</si>
  <si>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</si>
  <si>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</si>
  <si>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</si>
  <si>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</si>
  <si>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</si>
  <si>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</si>
  <si>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</si>
  <si>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</si>
  <si>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</si>
  <si>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</si>
  <si>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</si>
  <si>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</si>
  <si>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</si>
  <si>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</si>
  <si>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</si>
  <si>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</si>
  <si>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</si>
  <si>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</si>
  <si>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</si>
  <si>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</si>
  <si>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</si>
  <si>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</si>
  <si>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</si>
  <si>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</si>
  <si>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</si>
  <si>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</si>
  <si>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</si>
  <si>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</si>
  <si>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</si>
  <si>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</si>
  <si>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</si>
  <si>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</si>
  <si>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</si>
  <si>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</si>
  <si>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</si>
  <si>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</si>
  <si>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</si>
  <si>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</si>
  <si>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</si>
  <si>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</si>
  <si>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</si>
  <si>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</si>
  <si>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</si>
  <si>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</si>
  <si>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</si>
  <si>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</si>
  <si>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</si>
  <si>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</si>
  <si>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</si>
  <si>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</si>
  <si>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</si>
  <si>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</si>
  <si>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</si>
  <si>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</si>
  <si>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</si>
  <si>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</si>
  <si>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</si>
  <si>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</si>
  <si>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</si>
  <si>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</si>
  <si>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</si>
  <si>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</si>
  <si>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</si>
  <si>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</si>
  <si>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</si>
  <si>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</si>
  <si>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</si>
  <si>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</si>
  <si>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</si>
  <si>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</si>
  <si>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</si>
  <si>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</si>
  <si>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</si>
  <si>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</si>
  <si>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</si>
  <si>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</si>
  <si>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</si>
  <si>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</si>
  <si>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</si>
  <si>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</si>
  <si>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</si>
  <si>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</si>
  <si>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</si>
  <si>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</si>
  <si>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</si>
  <si>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</si>
  <si>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</si>
  <si>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</si>
  <si>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</si>
  <si>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</si>
  <si>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</si>
  <si>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</si>
  <si>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</si>
  <si>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</si>
  <si>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</si>
  <si>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</si>
  <si>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</si>
  <si>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</si>
  <si>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</si>
  <si>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</si>
  <si>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</si>
  <si>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</si>
  <si>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</si>
  <si>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</si>
  <si>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</si>
  <si>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</si>
  <si>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</si>
  <si>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</si>
  <si>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</si>
  <si>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</si>
  <si>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</si>
  <si>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</si>
  <si>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</si>
  <si>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</si>
  <si>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</si>
  <si>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</si>
  <si>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</si>
  <si>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</si>
  <si>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</si>
  <si>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</si>
  <si>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</si>
  <si>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</si>
  <si>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</si>
  <si>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</si>
  <si>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</si>
  <si>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</si>
  <si>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</si>
  <si>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</si>
  <si>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</si>
  <si>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</si>
  <si>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</si>
  <si>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</si>
  <si>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</si>
  <si>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</si>
  <si>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</si>
  <si>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</si>
  <si>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</si>
  <si>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</si>
  <si>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</si>
  <si>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</si>
  <si>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</si>
  <si>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</si>
  <si>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</si>
  <si>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</si>
  <si>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</si>
  <si>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</si>
  <si>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</si>
  <si>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</si>
  <si>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</si>
  <si>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</si>
  <si>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</si>
  <si>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</si>
  <si>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</si>
  <si>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</si>
  <si>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</si>
  <si>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</si>
  <si>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</si>
  <si>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</si>
  <si>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</si>
  <si>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</si>
  <si>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</si>
  <si>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</si>
  <si>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</si>
  <si>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</si>
  <si>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</si>
  <si>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</si>
  <si>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</si>
  <si>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</si>
  <si>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</si>
  <si>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</si>
  <si>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</si>
  <si>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</si>
  <si>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</si>
  <si>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</si>
  <si>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</si>
  <si>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</si>
  <si>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</si>
  <si>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</si>
  <si>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</si>
  <si>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</si>
  <si>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</si>
  <si>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</si>
  <si>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</si>
  <si>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</si>
  <si>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</si>
  <si>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</si>
  <si>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</si>
  <si>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</si>
  <si>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</si>
  <si>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</si>
  <si>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</si>
  <si>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</si>
  <si>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</si>
  <si>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</si>
  <si>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</si>
  <si>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</si>
  <si>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</si>
  <si>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</si>
  <si>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</si>
  <si>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</si>
  <si>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</si>
  <si>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</si>
  <si>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</si>
  <si>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</si>
  <si>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</si>
  <si>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</si>
  <si>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</si>
  <si>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</si>
  <si>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</si>
  <si>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</si>
  <si>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</si>
  <si>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</si>
  <si>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</si>
  <si>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</si>
  <si>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</si>
  <si>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</si>
  <si>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</si>
  <si>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</si>
  <si>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</si>
  <si>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</si>
  <si>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</si>
  <si>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</si>
  <si>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</si>
  <si>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</si>
  <si>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</si>
  <si>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</si>
  <si>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</si>
  <si>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</si>
  <si>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</si>
  <si>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</si>
  <si>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</si>
  <si>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</si>
  <si>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</si>
  <si>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</si>
  <si>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</si>
  <si>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</si>
  <si>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</si>
  <si>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</si>
  <si>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</si>
  <si>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</si>
  <si>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</si>
  <si>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</si>
  <si>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</si>
  <si>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</si>
  <si>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</si>
  <si>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</si>
  <si>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</si>
  <si>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</si>
  <si>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</si>
  <si>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</si>
  <si>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</si>
  <si>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</si>
  <si>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</si>
  <si>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</si>
  <si>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</si>
  <si>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</si>
  <si>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</si>
  <si>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</si>
  <si>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</si>
  <si>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</si>
  <si>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</si>
  <si>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</si>
  <si>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</si>
  <si>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</si>
  <si>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</si>
  <si>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</si>
  <si>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</si>
  <si>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</si>
  <si>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</si>
  <si>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</si>
  <si>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</si>
  <si>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</si>
  <si>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</si>
  <si>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</si>
  <si>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</si>
  <si>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</si>
  <si>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</si>
  <si>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</si>
  <si>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</si>
  <si>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</si>
  <si>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</si>
  <si>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</si>
  <si>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</si>
  <si>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</si>
  <si>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</si>
  <si>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</si>
  <si>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</si>
  <si>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</si>
  <si>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</si>
  <si>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</si>
  <si>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</si>
  <si>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</si>
  <si>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</si>
  <si>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</si>
  <si>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</si>
  <si>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</si>
  <si>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</si>
  <si>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</si>
  <si>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</si>
  <si>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</si>
  <si>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</si>
  <si>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</si>
  <si>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</si>
  <si>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</si>
  <si>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</si>
  <si>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</si>
  <si>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</si>
  <si>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</si>
  <si>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</si>
  <si>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</si>
  <si>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</si>
  <si>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</si>
  <si>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</si>
  <si>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</si>
  <si>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</si>
  <si>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</si>
  <si>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</si>
  <si>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</si>
  <si>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</si>
  <si>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</si>
  <si>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</si>
  <si>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</si>
  <si>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</si>
  <si>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</si>
  <si>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</si>
  <si>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</si>
  <si>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</si>
  <si>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</si>
  <si>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</si>
  <si>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</si>
  <si>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</si>
  <si>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</si>
  <si>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</si>
  <si>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</si>
  <si>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</si>
  <si>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</si>
  <si>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</si>
  <si>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</si>
  <si>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</si>
  <si>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</si>
  <si>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</si>
  <si>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</si>
  <si>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</si>
  <si>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</si>
  <si>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</si>
  <si>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</si>
  <si>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</si>
  <si>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</si>
  <si>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</si>
  <si>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</si>
  <si>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</si>
  <si>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</si>
  <si>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</si>
  <si>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</si>
  <si>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</si>
  <si>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</si>
  <si>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</si>
  <si>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</si>
  <si>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</si>
  <si>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</si>
  <si>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</si>
  <si>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</si>
  <si>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</si>
  <si>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</si>
  <si>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</si>
  <si>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</si>
  <si>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</si>
  <si>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</si>
  <si>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</si>
  <si>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</si>
  <si>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</si>
  <si>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</si>
  <si>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</si>
  <si>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</si>
  <si>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</si>
  <si>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</si>
  <si>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</si>
  <si>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</si>
  <si>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</si>
  <si>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</si>
  <si>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</si>
  <si>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</si>
  <si>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</si>
  <si>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</si>
  <si>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</si>
  <si>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</si>
  <si>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</si>
  <si>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</si>
  <si>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</si>
  <si>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</si>
  <si>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</si>
  <si>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</si>
  <si>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</si>
  <si>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</si>
  <si>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</si>
  <si>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</si>
  <si>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</si>
  <si>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</si>
  <si>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</si>
  <si>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</si>
  <si>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</si>
  <si>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</si>
  <si>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</si>
  <si>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</si>
  <si>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</si>
  <si>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</si>
  <si>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</si>
  <si>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</si>
  <si>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</si>
  <si>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</si>
  <si>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</si>
  <si>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</si>
  <si>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</si>
  <si>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</si>
  <si>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</si>
  <si>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</si>
  <si>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</si>
  <si>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</si>
  <si>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</si>
  <si>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</si>
  <si>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</si>
  <si>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</si>
  <si>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</si>
  <si>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</si>
  <si>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</si>
  <si>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</si>
  <si>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</si>
  <si>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</si>
  <si>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</si>
  <si>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</si>
  <si>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</si>
  <si>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</si>
  <si>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</si>
  <si>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</si>
  <si>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</si>
  <si>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</si>
  <si>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</si>
  <si>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</si>
  <si>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</si>
  <si>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</si>
  <si>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</si>
  <si>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</si>
  <si>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</si>
  <si>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</si>
  <si>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</si>
  <si>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</si>
  <si>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</si>
  <si>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</si>
  <si>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</si>
  <si>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</si>
  <si>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</si>
  <si>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</si>
  <si>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</si>
  <si>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</si>
  <si>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</si>
  <si>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</si>
  <si>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</si>
  <si>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</si>
  <si>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</si>
  <si>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</si>
  <si>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</si>
  <si>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</si>
  <si>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</si>
  <si>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</si>
  <si>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</si>
  <si>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</si>
  <si>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</si>
  <si>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</si>
  <si>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</si>
  <si>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</si>
  <si>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</si>
  <si>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</si>
  <si>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</si>
  <si>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</si>
  <si>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</si>
  <si>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</si>
  <si>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</si>
  <si>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</si>
  <si>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</si>
  <si>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</si>
  <si>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</si>
  <si>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</si>
  <si>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</si>
  <si>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</si>
  <si>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</si>
  <si>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</si>
  <si>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</si>
  <si>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</si>
  <si>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</si>
  <si>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</si>
  <si>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</si>
  <si>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</si>
  <si>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</si>
  <si>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</si>
  <si>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</si>
  <si>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</si>
  <si>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</si>
  <si>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</si>
  <si>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</si>
  <si>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</si>
  <si>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</si>
  <si>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</si>
  <si>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</si>
  <si>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</si>
  <si>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</si>
  <si>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</si>
  <si>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</si>
  <si>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</si>
  <si>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</si>
  <si>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</si>
  <si>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</si>
  <si>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</si>
  <si>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</si>
  <si>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</si>
  <si>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</si>
  <si>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</si>
  <si>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</si>
  <si>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</si>
  <si>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</si>
  <si>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</si>
  <si>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</si>
  <si>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</si>
  <si>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</si>
  <si>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</si>
  <si>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</si>
  <si>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</si>
  <si>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</si>
  <si>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</si>
  <si>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</si>
  <si>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</si>
  <si>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</si>
  <si>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</si>
  <si>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</si>
  <si>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</si>
  <si>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</si>
  <si>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</si>
  <si>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</si>
  <si>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</si>
  <si>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</si>
  <si>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</si>
  <si>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</si>
  <si>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</si>
  <si>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</si>
  <si>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</si>
  <si>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</si>
  <si>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</si>
  <si>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</si>
  <si>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</si>
  <si>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</si>
  <si>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</si>
  <si>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</si>
  <si>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</si>
  <si>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</si>
  <si>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</si>
  <si>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</si>
  <si>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</si>
  <si>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</si>
  <si>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</si>
  <si>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</si>
  <si>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</si>
  <si>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</si>
  <si>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</si>
  <si>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</si>
  <si>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</si>
  <si>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</si>
  <si>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</si>
  <si>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</si>
  <si>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</si>
  <si>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</si>
  <si>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</si>
  <si>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</si>
  <si>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</si>
  <si>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</si>
  <si>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</si>
  <si>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</si>
  <si>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</si>
  <si>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</si>
  <si>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</si>
  <si>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</si>
  <si>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</si>
  <si>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</si>
  <si>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</si>
  <si>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</si>
  <si>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</si>
  <si>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</si>
  <si>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</si>
  <si>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</si>
  <si>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</si>
  <si>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</si>
  <si>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</si>
  <si>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</si>
  <si>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</si>
  <si>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</si>
  <si>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</si>
  <si>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</si>
  <si>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</si>
  <si>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</si>
  <si>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</si>
  <si>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</si>
  <si>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</si>
  <si>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</si>
  <si>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</si>
  <si>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</si>
  <si>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</si>
  <si>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</si>
  <si>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</si>
  <si>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</si>
  <si>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</si>
  <si>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</si>
  <si>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</si>
  <si>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</si>
  <si>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</si>
  <si>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</si>
  <si>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</si>
  <si>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</si>
  <si>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</si>
  <si>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</si>
  <si>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</si>
  <si>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</si>
  <si>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</si>
  <si>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</si>
  <si>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</si>
  <si>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</si>
  <si>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</si>
  <si>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</si>
  <si>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</si>
  <si>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</si>
  <si>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</si>
  <si>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</si>
  <si>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</si>
  <si>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</si>
  <si>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</si>
  <si>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</si>
  <si>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</si>
  <si>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</si>
  <si>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</si>
  <si>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</si>
  <si>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</si>
  <si>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</si>
  <si>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</si>
  <si>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</si>
  <si>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</si>
  <si>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</si>
  <si>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</si>
  <si>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</si>
  <si>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</si>
  <si>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</si>
  <si>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</si>
  <si>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</si>
  <si>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</si>
  <si>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</si>
  <si>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</si>
  <si>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</si>
  <si>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</si>
  <si>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</si>
  <si>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</si>
  <si>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</si>
  <si>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</si>
  <si>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</si>
  <si>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</si>
  <si>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</si>
  <si>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</si>
  <si>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</si>
  <si>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</si>
  <si>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</si>
  <si>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</si>
  <si>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</si>
  <si>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</si>
  <si>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</si>
  <si>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</si>
  <si>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</si>
  <si>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</si>
  <si>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</si>
  <si>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</si>
  <si>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</si>
  <si>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</si>
  <si>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</si>
  <si>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</si>
  <si>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</si>
  <si>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</si>
  <si>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</si>
  <si>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</si>
  <si>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</si>
  <si>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</si>
  <si>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</si>
  <si>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</si>
  <si>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</si>
  <si>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</si>
  <si>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</si>
  <si>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</si>
  <si>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</si>
  <si>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</si>
  <si>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</si>
  <si>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</si>
  <si>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</si>
  <si>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</si>
  <si>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</si>
  <si>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</si>
  <si>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</si>
  <si>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</si>
  <si>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</si>
  <si>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</si>
  <si>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</si>
  <si>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</si>
  <si>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</si>
  <si>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</si>
  <si>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</si>
  <si>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</si>
  <si>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</si>
  <si>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</si>
  <si>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</si>
  <si>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</si>
  <si>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</si>
  <si>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</si>
  <si>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</si>
  <si>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</si>
  <si>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</si>
  <si>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</si>
  <si>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</si>
  <si>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</si>
  <si>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</si>
  <si>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</si>
  <si>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</si>
  <si>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</si>
  <si>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</si>
  <si>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</si>
  <si>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</si>
  <si>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</si>
  <si>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</si>
  <si>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</si>
  <si>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</si>
  <si>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</si>
  <si>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</si>
  <si>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</si>
  <si>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</si>
  <si>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</si>
  <si>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</si>
  <si>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</si>
  <si>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</si>
  <si>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</si>
  <si>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</si>
  <si>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</si>
  <si>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</si>
  <si>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</si>
  <si>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</si>
  <si>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</si>
  <si>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</si>
  <si>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</si>
  <si>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</si>
  <si>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</si>
  <si>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</si>
  <si>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</si>
  <si>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</si>
  <si>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</si>
  <si>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</si>
  <si>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</si>
  <si>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</si>
  <si>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</si>
  <si>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</si>
  <si>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</si>
  <si>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</si>
  <si>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</si>
  <si>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</si>
  <si>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</si>
  <si>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</si>
  <si>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</si>
  <si>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</si>
  <si>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</si>
  <si>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</si>
  <si>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</si>
  <si>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</si>
  <si>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</si>
  <si>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</si>
  <si>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</si>
  <si>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</si>
  <si>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</si>
  <si>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</si>
  <si>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</si>
  <si>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</si>
  <si>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</si>
  <si>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</si>
  <si>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</si>
  <si>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</si>
  <si>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</si>
  <si>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</si>
  <si>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</si>
  <si>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</si>
  <si>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</si>
  <si>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</si>
  <si>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</si>
  <si>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</si>
  <si>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</si>
  <si>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</si>
  <si>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</si>
  <si>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</si>
  <si>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</si>
  <si>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</si>
  <si>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</si>
  <si>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</si>
  <si>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</si>
  <si>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</si>
  <si>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</si>
  <si>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</si>
  <si>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</si>
  <si>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</si>
  <si>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</si>
  <si>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</si>
  <si>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</si>
  <si>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</si>
  <si>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</si>
  <si>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</si>
  <si>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</si>
  <si>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</si>
  <si>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</si>
  <si>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</si>
  <si>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</si>
  <si>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</si>
  <si>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</si>
  <si>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</si>
  <si>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</si>
  <si>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</si>
  <si>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</si>
  <si>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</si>
  <si>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</si>
  <si>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</si>
  <si>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</si>
  <si>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</si>
  <si>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</si>
  <si>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</si>
  <si>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</si>
  <si>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</si>
  <si>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</si>
  <si>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</si>
  <si>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</si>
  <si>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</si>
  <si>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</si>
  <si>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</si>
  <si>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</si>
  <si>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</si>
  <si>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</si>
  <si>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</si>
  <si>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</si>
  <si>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</si>
  <si>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</si>
  <si>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</si>
  <si>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</si>
  <si>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</si>
  <si>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</si>
  <si>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</si>
  <si>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</si>
  <si>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</si>
  <si>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</si>
  <si>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</si>
  <si>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</si>
  <si>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</si>
  <si>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</si>
  <si>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</si>
  <si>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</si>
  <si>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</si>
  <si>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</si>
  <si>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</si>
  <si>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</si>
  <si>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</si>
  <si>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</si>
  <si>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</si>
  <si>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</si>
  <si>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</si>
  <si>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</si>
  <si>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</si>
  <si>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</si>
  <si>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</si>
  <si>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</si>
  <si>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</si>
  <si>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</si>
  <si>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</si>
  <si>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</si>
  <si>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</si>
  <si>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</si>
  <si>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</si>
  <si>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</si>
  <si>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</si>
  <si>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</si>
  <si>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</si>
  <si>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</si>
  <si>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</si>
  <si>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</si>
  <si>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</si>
  <si>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</si>
  <si>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</si>
  <si>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</si>
  <si>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</si>
  <si>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</si>
  <si>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</si>
  <si>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</si>
  <si>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</si>
  <si>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</si>
  <si>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</si>
  <si>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</si>
  <si>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</si>
  <si>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</si>
  <si>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</si>
  <si>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</si>
  <si>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</si>
  <si>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</si>
  <si>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</si>
  <si>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</si>
  <si>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</si>
  <si>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</si>
  <si>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</si>
  <si>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</si>
  <si>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</si>
  <si>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</si>
  <si>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</si>
  <si>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</si>
  <si>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</si>
  <si>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</si>
  <si>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</si>
  <si>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</si>
  <si>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</si>
  <si>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</si>
  <si>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</si>
  <si>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</si>
  <si>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</si>
  <si>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</si>
  <si>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</si>
  <si>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</si>
  <si>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</si>
  <si>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</si>
  <si>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</si>
  <si>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</si>
  <si>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</si>
  <si>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</si>
  <si>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</si>
  <si>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</si>
  <si>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</si>
  <si>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</si>
  <si>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</si>
  <si>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</si>
  <si>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</si>
  <si>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</si>
  <si>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</si>
  <si>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</si>
  <si>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</si>
  <si>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</si>
  <si>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</si>
  <si>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</si>
  <si>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</si>
  <si>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</si>
  <si>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</si>
  <si>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</si>
  <si>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</si>
  <si>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</si>
  <si>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</si>
  <si>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</si>
  <si>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</si>
  <si>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</si>
  <si>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</si>
  <si>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</si>
  <si>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</si>
  <si>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</si>
  <si>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</si>
  <si>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</si>
  <si>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</si>
  <si>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</si>
  <si>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</si>
  <si>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</si>
  <si>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</si>
  <si>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</si>
  <si>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</si>
  <si>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</si>
  <si>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</si>
  <si>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</si>
  <si>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</si>
  <si>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</si>
  <si>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</si>
  <si>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</si>
  <si>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</si>
  <si>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</si>
  <si>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</si>
  <si>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</si>
  <si>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</si>
  <si>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</si>
  <si>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</si>
  <si>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</si>
  <si>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</si>
  <si>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</si>
  <si>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</si>
  <si>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</si>
  <si>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</si>
  <si>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</si>
  <si>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</si>
  <si>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</si>
  <si>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</si>
  <si>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</si>
  <si>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</si>
  <si>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</si>
  <si>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</si>
  <si>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</si>
  <si>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</si>
  <si>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</si>
  <si>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</si>
  <si>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</si>
  <si>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</si>
  <si>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</si>
  <si>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</si>
  <si>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</si>
  <si>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</si>
  <si>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</si>
  <si>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</si>
  <si>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</si>
  <si>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</si>
  <si>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</si>
  <si>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</si>
  <si>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</si>
  <si>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</si>
  <si>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</si>
  <si>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</si>
  <si>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</si>
  <si>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</si>
  <si>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</si>
  <si>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</si>
  <si>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</si>
  <si>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</si>
  <si>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</si>
  <si>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</si>
  <si>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</si>
  <si>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</si>
  <si>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</si>
  <si>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</si>
  <si>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</si>
  <si>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</si>
  <si>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</si>
  <si>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</si>
  <si>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</si>
  <si>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</si>
  <si>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</si>
  <si>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</si>
  <si>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</si>
  <si>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</si>
  <si>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</si>
  <si>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</si>
  <si>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</si>
  <si>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</si>
  <si>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</si>
  <si>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</si>
  <si>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</si>
  <si>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</si>
  <si>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</si>
  <si>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</si>
  <si>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</si>
  <si>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</si>
  <si>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</si>
  <si>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</si>
  <si>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</si>
  <si>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</si>
  <si>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</si>
  <si>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</si>
  <si>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</si>
  <si>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</si>
  <si>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</si>
  <si>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</si>
  <si>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</si>
  <si>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</si>
  <si>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</si>
  <si>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</si>
  <si>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</si>
  <si>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</si>
  <si>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</si>
  <si>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</si>
  <si>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</si>
  <si>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</si>
  <si>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</si>
  <si>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</si>
  <si>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</si>
  <si>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</si>
  <si>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</si>
  <si>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</si>
  <si>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</si>
  <si>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</si>
  <si>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</si>
  <si>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</si>
  <si>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</si>
  <si>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</si>
  <si>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</si>
  <si>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</si>
  <si>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</si>
  <si>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</si>
  <si>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</si>
  <si>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</si>
  <si>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</si>
  <si>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</si>
  <si>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</si>
  <si>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</si>
  <si>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</si>
  <si>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</si>
  <si>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</si>
  <si>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</si>
  <si>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</si>
  <si>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</si>
  <si>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</si>
  <si>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</si>
  <si>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</si>
  <si>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</si>
  <si>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</si>
  <si>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</si>
  <si>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</si>
  <si>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</si>
  <si>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</si>
  <si>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</si>
  <si>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</si>
  <si>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</si>
  <si>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</si>
  <si>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</si>
  <si>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</si>
  <si>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</si>
  <si>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</si>
  <si>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</si>
  <si>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</si>
  <si>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</si>
  <si>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</si>
  <si>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</si>
  <si>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</si>
  <si>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</si>
  <si>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</si>
  <si>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</si>
  <si>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</si>
  <si>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</si>
  <si>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</si>
  <si>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</si>
  <si>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</si>
  <si>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</si>
  <si>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</si>
  <si>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</si>
  <si>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</si>
  <si>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</si>
  <si>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</si>
  <si>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</si>
  <si>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</si>
  <si>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</si>
  <si>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</si>
  <si>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</si>
  <si>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</si>
  <si>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</si>
  <si>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</si>
  <si>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</si>
  <si>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</si>
  <si>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</si>
  <si>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</si>
  <si>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</si>
  <si>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</si>
  <si>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</si>
  <si>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</si>
  <si>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</si>
  <si>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</si>
  <si>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</si>
  <si>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</si>
  <si>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</si>
  <si>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</si>
  <si>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</si>
  <si>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</si>
  <si>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</si>
  <si>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</si>
  <si>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</si>
  <si>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</si>
  <si>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</si>
  <si>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</si>
  <si>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</si>
  <si>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</si>
  <si>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</si>
  <si>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</si>
  <si>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</si>
  <si>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</si>
  <si>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</si>
  <si>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</si>
  <si>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</si>
  <si>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</si>
  <si>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</si>
  <si>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</si>
  <si>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</si>
  <si>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</si>
  <si>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</si>
  <si>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</si>
  <si>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</si>
  <si>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</si>
  <si>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</si>
  <si>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</si>
  <si>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</si>
  <si>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</si>
  <si>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</si>
  <si>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</si>
  <si>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</si>
  <si>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</si>
  <si>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</si>
  <si>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</si>
  <si>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</si>
  <si>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</si>
  <si>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</si>
  <si>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</si>
  <si>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</si>
  <si>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</si>
  <si>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</si>
  <si>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</si>
  <si>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</si>
  <si>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</si>
  <si>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</si>
  <si>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</si>
  <si>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</si>
  <si>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</si>
  <si>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</si>
  <si>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</si>
  <si>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</si>
  <si>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</si>
  <si>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</si>
  <si>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</si>
  <si>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</si>
  <si>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</si>
  <si>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</si>
  <si>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</si>
  <si>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</si>
  <si>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</si>
  <si>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</si>
  <si>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</si>
  <si>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</si>
  <si>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</si>
  <si>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</si>
  <si>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</si>
  <si>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</si>
  <si>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</si>
  <si>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</si>
  <si>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</si>
  <si>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</si>
  <si>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</si>
  <si>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</si>
  <si>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</si>
  <si>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</si>
  <si>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</si>
  <si>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</si>
  <si>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</si>
  <si>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</si>
  <si>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</si>
  <si>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</si>
  <si>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</si>
  <si>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</si>
  <si>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</si>
  <si>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</si>
  <si>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</si>
  <si>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</si>
  <si>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</si>
  <si>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</si>
  <si>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</si>
  <si>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</si>
  <si>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</si>
  <si>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</si>
  <si>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</si>
  <si>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</si>
  <si>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</si>
  <si>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</si>
  <si>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</si>
  <si>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</si>
  <si>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</si>
  <si>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</si>
  <si>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</si>
  <si>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</si>
  <si>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</si>
  <si>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</si>
  <si>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</si>
  <si>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</si>
  <si>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</si>
  <si>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</si>
  <si>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</si>
  <si>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</si>
  <si>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</si>
  <si>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</si>
  <si>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</si>
  <si>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</si>
  <si>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</si>
  <si>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</si>
  <si>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</si>
  <si>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</si>
  <si>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</si>
  <si>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</si>
  <si>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</si>
  <si>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</si>
  <si>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</si>
  <si>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</si>
  <si>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</si>
  <si>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</si>
  <si>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</si>
  <si>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</si>
  <si>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</si>
  <si>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</si>
  <si>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</si>
  <si>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</si>
  <si>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</si>
  <si>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</si>
  <si>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</si>
  <si>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</si>
  <si>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</si>
  <si>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</si>
  <si>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</si>
  <si>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</si>
  <si>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</si>
  <si>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</si>
  <si>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</si>
  <si>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</si>
  <si>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</si>
  <si>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</si>
  <si>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</si>
  <si>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</si>
  <si>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</si>
  <si>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</si>
  <si>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</si>
  <si>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</si>
  <si>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</si>
  <si>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</si>
  <si>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</si>
  <si>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</si>
  <si>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</si>
  <si>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</si>
  <si>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</si>
  <si>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</si>
  <si>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</si>
  <si>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</si>
  <si>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</si>
  <si>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</si>
  <si>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</si>
  <si>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</si>
  <si>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</si>
  <si>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</si>
  <si>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</si>
  <si>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</si>
  <si>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</si>
  <si>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</si>
  <si>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</si>
  <si>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</si>
  <si>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</si>
  <si>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</si>
  <si>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</si>
  <si>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</si>
  <si>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</si>
  <si>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</si>
  <si>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</si>
  <si>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</si>
  <si>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</si>
  <si>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</si>
  <si>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</si>
  <si>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</si>
  <si>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</si>
  <si>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</si>
  <si>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</si>
  <si>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</si>
  <si>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</si>
  <si>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</si>
  <si>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</si>
  <si>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</si>
  <si>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</si>
  <si>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</si>
  <si>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</si>
  <si>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</si>
  <si>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</si>
  <si>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</si>
  <si>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</si>
  <si>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</si>
  <si>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</si>
  <si>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</si>
  <si>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</si>
  <si>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</si>
  <si>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</si>
  <si>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</si>
  <si>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</si>
  <si>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</si>
  <si>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</si>
  <si>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</si>
  <si>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</si>
  <si>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</si>
  <si>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</si>
  <si>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</si>
  <si>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</si>
  <si>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</si>
  <si>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</si>
  <si>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</si>
  <si>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</si>
  <si>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</si>
  <si>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</si>
  <si>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</si>
  <si>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</si>
  <si>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</si>
  <si>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</si>
  <si>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</si>
  <si>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</si>
  <si>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</si>
  <si>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</si>
  <si>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</si>
  <si>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</si>
  <si>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</si>
  <si>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</si>
  <si>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</si>
  <si>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</si>
  <si>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</si>
  <si>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</si>
  <si>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</si>
  <si>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</si>
  <si>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</si>
  <si>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</si>
  <si>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</si>
  <si>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</si>
  <si>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</si>
  <si>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</si>
  <si>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</si>
  <si>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</si>
  <si>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</si>
  <si>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</si>
  <si>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</si>
  <si>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</si>
  <si>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</si>
  <si>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</si>
  <si>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</si>
  <si>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</si>
  <si>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</si>
  <si>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</si>
  <si>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</si>
  <si>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</si>
  <si>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</si>
  <si>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</si>
  <si>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</si>
  <si>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</si>
  <si>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</si>
  <si>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</si>
  <si>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</si>
  <si>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</si>
  <si>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</si>
  <si>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</si>
  <si>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</si>
  <si>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</si>
  <si>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</si>
  <si>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</si>
  <si>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</si>
  <si>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</si>
  <si>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</si>
  <si>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</si>
  <si>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</si>
  <si>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</si>
  <si>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</si>
  <si>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</si>
  <si>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</si>
  <si>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</si>
  <si>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</si>
  <si>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</si>
  <si>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</si>
  <si>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</si>
  <si>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</si>
  <si>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</si>
  <si>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</si>
  <si>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</si>
  <si>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</si>
  <si>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</si>
  <si>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</si>
  <si>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</si>
  <si>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</si>
  <si>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</si>
  <si>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</si>
  <si>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</si>
  <si>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</si>
  <si>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</si>
  <si>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</si>
  <si>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</si>
  <si>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</si>
  <si>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</si>
  <si>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</si>
  <si>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</si>
  <si>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</si>
  <si>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</si>
  <si>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</si>
  <si>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</si>
  <si>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</si>
  <si>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</si>
  <si>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</si>
  <si>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</si>
  <si>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</si>
  <si>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</si>
  <si>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</si>
  <si>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</si>
  <si>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</si>
  <si>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</si>
  <si>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</si>
  <si>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</si>
  <si>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</si>
  <si>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</si>
  <si>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</si>
  <si>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</si>
  <si>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</si>
  <si>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</si>
  <si>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</si>
  <si>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</si>
  <si>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</si>
  <si>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</si>
  <si>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</si>
  <si>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</si>
  <si>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</si>
  <si>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</si>
  <si>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</si>
  <si>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</si>
  <si>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</si>
  <si>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</si>
  <si>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</si>
  <si>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</si>
  <si>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</si>
  <si>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</si>
  <si>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</si>
  <si>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</si>
  <si>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</si>
  <si>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</si>
  <si>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</si>
  <si>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</si>
  <si>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</si>
  <si>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</si>
  <si>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</si>
  <si>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</si>
  <si>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</si>
  <si>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</si>
  <si>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</si>
  <si>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</si>
  <si>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</si>
  <si>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</si>
  <si>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</si>
  <si>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</si>
  <si>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</si>
  <si>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</si>
  <si>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</si>
  <si>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</si>
  <si>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</si>
  <si>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</si>
  <si>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</si>
  <si>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</si>
  <si>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</si>
  <si>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</si>
  <si>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</si>
  <si>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</si>
  <si>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</si>
  <si>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</si>
  <si>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</si>
  <si>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</si>
  <si>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</si>
  <si>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</si>
  <si>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</si>
  <si>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</si>
  <si>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</si>
  <si>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</si>
  <si>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</si>
  <si>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</si>
  <si>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</si>
  <si>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</si>
  <si>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</si>
  <si>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</si>
  <si>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</si>
  <si>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</si>
  <si>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</si>
  <si>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</si>
  <si>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</si>
  <si>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</si>
  <si>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</si>
  <si>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</si>
  <si>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</si>
  <si>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</si>
  <si>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</si>
  <si>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</si>
  <si>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</si>
  <si>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</si>
  <si>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</si>
  <si>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</si>
  <si>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</si>
  <si>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</si>
  <si>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</si>
  <si>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</si>
  <si>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</si>
  <si>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</si>
  <si>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</si>
  <si>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</si>
  <si>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</si>
  <si>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</si>
  <si>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</si>
  <si>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</si>
  <si>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</si>
  <si>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</si>
  <si>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</si>
  <si>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</si>
  <si>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</si>
  <si>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</si>
  <si>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</si>
  <si>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</si>
  <si>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</si>
  <si>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</si>
  <si>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</si>
  <si>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</si>
  <si>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</si>
  <si>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</si>
  <si>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</si>
  <si>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</si>
  <si>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</si>
  <si>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</si>
  <si>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</si>
  <si>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</si>
  <si>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</si>
  <si>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</si>
  <si>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</si>
  <si>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</si>
  <si>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</si>
  <si>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</si>
  <si>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</si>
  <si>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</si>
  <si>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</si>
  <si>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</si>
  <si>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</si>
  <si>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</si>
  <si>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</si>
  <si>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</si>
  <si>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</si>
  <si>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</si>
  <si>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</si>
  <si>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</si>
  <si>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</si>
  <si>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</si>
  <si>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</si>
  <si>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</si>
  <si>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</si>
  <si>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</si>
  <si>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</si>
  <si>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</si>
  <si>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</si>
  <si>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</si>
  <si>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</si>
  <si>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</si>
  <si>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</si>
  <si>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</si>
  <si>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</si>
  <si>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</si>
  <si>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</si>
  <si>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</si>
  <si>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</si>
  <si>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</si>
  <si>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</si>
  <si>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</si>
  <si>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</si>
  <si>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</si>
  <si>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</si>
  <si>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</si>
  <si>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</si>
  <si>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</si>
  <si>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</si>
  <si>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</si>
  <si>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</si>
  <si>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</si>
  <si>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</si>
  <si>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</si>
  <si>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</si>
  <si>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</si>
  <si>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</si>
  <si>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</si>
  <si>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</si>
  <si>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</si>
  <si>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</si>
  <si>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</si>
  <si>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</si>
  <si>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</si>
  <si>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</si>
  <si>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</si>
  <si>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</si>
  <si>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</si>
  <si>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</si>
  <si>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</si>
  <si>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</si>
  <si>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</si>
  <si>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</si>
  <si>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</si>
  <si>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</si>
  <si>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</si>
  <si>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</si>
  <si>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</si>
  <si>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</si>
  <si>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</si>
  <si>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</si>
  <si>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</si>
  <si>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</si>
  <si>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</si>
  <si>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</si>
  <si>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</si>
  <si>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</si>
  <si>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</si>
  <si>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</si>
  <si>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</si>
  <si>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</si>
  <si>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</si>
  <si>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</si>
  <si>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</si>
  <si>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</si>
  <si>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</si>
  <si>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</si>
  <si>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</si>
  <si>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</si>
  <si>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</si>
  <si>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</si>
  <si>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</si>
  <si>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</si>
  <si>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</si>
  <si>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</si>
  <si>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</si>
  <si>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</si>
  <si>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</si>
  <si>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</si>
  <si>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</si>
  <si>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</si>
  <si>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</si>
  <si>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</si>
  <si>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</si>
  <si>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</si>
  <si>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</si>
  <si>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</si>
  <si>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</si>
  <si>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</si>
  <si>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</si>
  <si>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</si>
  <si>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</si>
  <si>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</si>
  <si>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</si>
  <si>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</si>
  <si>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</si>
  <si>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</si>
  <si>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</si>
  <si>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</si>
  <si>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</si>
  <si>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</si>
  <si>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</si>
  <si>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</si>
  <si>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</si>
  <si>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</si>
  <si>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</si>
  <si>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</si>
  <si>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</si>
  <si>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</si>
  <si>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</si>
  <si>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</si>
  <si>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</si>
  <si>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</si>
  <si>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</si>
  <si>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</si>
  <si>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</si>
  <si>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</si>
  <si>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</si>
  <si>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</si>
  <si>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</si>
  <si>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</si>
  <si>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</si>
  <si>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</si>
  <si>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</si>
  <si>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</si>
  <si>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</si>
  <si>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</si>
  <si>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</si>
  <si>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</si>
  <si>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</si>
  <si>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</si>
  <si>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</si>
  <si>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</si>
  <si>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</si>
  <si>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</si>
  <si>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</si>
  <si>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</si>
  <si>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</si>
  <si>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</si>
  <si>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</si>
  <si>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</si>
  <si>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</si>
  <si>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</si>
  <si>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</si>
  <si>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</si>
  <si>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</si>
  <si>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</si>
  <si>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</si>
  <si>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</si>
  <si>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</si>
  <si>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</si>
  <si>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</si>
  <si>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</si>
  <si>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</si>
  <si>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</si>
  <si>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</si>
  <si>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</si>
  <si>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</si>
  <si>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</si>
  <si>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</si>
  <si>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</si>
  <si>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</si>
  <si>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</si>
  <si>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</si>
  <si>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</si>
  <si>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</si>
  <si>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</si>
  <si>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</si>
  <si>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</si>
  <si>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</si>
  <si>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</si>
  <si>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</si>
  <si>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</si>
  <si>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</si>
  <si>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</si>
  <si>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</si>
  <si>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</si>
  <si>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</si>
  <si>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</si>
  <si>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</si>
  <si>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</si>
  <si>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</si>
  <si>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</si>
  <si>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</si>
  <si>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</si>
  <si>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</si>
  <si>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</si>
  <si>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</si>
  <si>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</si>
  <si>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</si>
  <si>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</si>
  <si>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</si>
  <si>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</si>
  <si>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</si>
  <si>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</si>
  <si>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</si>
  <si>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</si>
  <si>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</si>
  <si>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</si>
  <si>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</si>
  <si>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</si>
  <si>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</si>
  <si>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</si>
  <si>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</si>
  <si>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</si>
  <si>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</si>
  <si>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</si>
  <si>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</si>
  <si>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</si>
  <si>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</si>
  <si>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</si>
  <si>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</si>
  <si>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</si>
  <si>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</si>
  <si>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</si>
  <si>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</si>
  <si>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</si>
  <si>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</si>
  <si>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</si>
  <si>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</si>
  <si>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</si>
  <si>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</si>
  <si>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</si>
  <si>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</si>
  <si>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</si>
  <si>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</si>
  <si>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</si>
  <si>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</si>
  <si>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</si>
  <si>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</si>
  <si>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</si>
  <si>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</si>
  <si>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</si>
  <si>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</si>
  <si>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</si>
  <si>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</si>
  <si>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</si>
  <si>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</si>
  <si>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</si>
  <si>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</si>
  <si>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</si>
  <si>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</si>
  <si>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</si>
  <si>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</si>
  <si>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</si>
  <si>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</si>
  <si>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</si>
  <si>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</si>
  <si>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</si>
  <si>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</si>
  <si>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</si>
  <si>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</si>
  <si>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</si>
  <si>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</si>
  <si>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</si>
  <si>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</si>
  <si>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</si>
  <si>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</si>
  <si>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</si>
  <si>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</si>
  <si>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</si>
  <si>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</si>
  <si>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</si>
  <si>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</si>
  <si>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</si>
  <si>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</si>
  <si>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</si>
  <si>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</si>
  <si>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</si>
  <si>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</si>
  <si>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</si>
  <si>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</si>
  <si>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</si>
  <si>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</si>
  <si>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</si>
  <si>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</si>
  <si>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</si>
  <si>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</si>
  <si>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</si>
  <si>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</si>
  <si>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</si>
  <si>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</si>
  <si>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</si>
  <si>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</si>
  <si>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</si>
  <si>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</si>
  <si>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</si>
  <si>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</si>
  <si>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</si>
  <si>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</si>
  <si>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</si>
  <si>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</si>
  <si>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</si>
  <si>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</si>
  <si>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</si>
  <si>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</si>
  <si>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</si>
  <si>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</si>
  <si>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</si>
  <si>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</si>
  <si>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</si>
  <si>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</si>
  <si>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</si>
  <si>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</si>
  <si>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</si>
  <si>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</si>
  <si>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</si>
  <si>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</si>
  <si>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</si>
  <si>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</si>
  <si>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</si>
  <si>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</si>
  <si>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</si>
  <si>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</si>
  <si>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</si>
  <si>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</si>
  <si>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</si>
  <si>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</si>
  <si>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</si>
  <si>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</si>
  <si>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</si>
  <si>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</si>
  <si>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</si>
  <si>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</si>
  <si>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</si>
  <si>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</si>
  <si>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</si>
  <si>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</si>
  <si>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</si>
  <si>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</si>
  <si>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</si>
  <si>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</si>
  <si>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</si>
  <si>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</si>
  <si>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</si>
  <si>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</si>
  <si>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</si>
  <si>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</si>
  <si>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</si>
  <si>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</si>
  <si>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</si>
  <si>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</si>
  <si>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</si>
  <si>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</si>
  <si>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</si>
  <si>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</si>
  <si>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</si>
  <si>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</si>
  <si>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</si>
  <si>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</si>
  <si>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</si>
  <si>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</si>
  <si>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</si>
  <si>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</si>
  <si>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</si>
  <si>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</si>
  <si>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</si>
  <si>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</si>
  <si>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</si>
  <si>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</si>
  <si>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</si>
  <si>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</si>
  <si>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</si>
  <si>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</si>
  <si>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</si>
  <si>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</si>
  <si>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</si>
  <si>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</si>
  <si>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</si>
  <si>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</si>
  <si>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</si>
  <si>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</si>
  <si>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</si>
  <si>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</si>
  <si>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</si>
  <si>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</si>
  <si>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</si>
  <si>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</si>
  <si>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</si>
  <si>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</si>
  <si>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</si>
  <si>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</si>
  <si>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</si>
  <si>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</si>
  <si>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</si>
  <si>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</si>
  <si>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</si>
  <si>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</si>
  <si>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</si>
  <si>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</si>
  <si>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</si>
  <si>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</si>
  <si>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</si>
  <si>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</si>
  <si>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</si>
  <si>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</si>
  <si>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</si>
  <si>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</si>
  <si>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</si>
  <si>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</si>
  <si>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</si>
  <si>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</si>
  <si>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</si>
  <si>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</si>
  <si>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</si>
  <si>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</si>
  <si>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</si>
  <si>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</si>
  <si>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</si>
  <si>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</si>
  <si>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</si>
  <si>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</si>
  <si>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</si>
  <si>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</si>
  <si>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</si>
  <si>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</si>
  <si>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</si>
  <si>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</si>
  <si>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</si>
  <si>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</si>
  <si>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</si>
  <si>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</si>
  <si>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</si>
  <si>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</si>
  <si>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</si>
  <si>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</si>
  <si>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</si>
  <si>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</si>
  <si>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</si>
  <si>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</si>
  <si>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</si>
  <si>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</si>
  <si>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</si>
  <si>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</si>
  <si>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</si>
  <si>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</si>
  <si>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</si>
  <si>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</si>
  <si>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</si>
  <si>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</si>
  <si>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</si>
  <si>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</si>
  <si>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</si>
  <si>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</si>
  <si>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</si>
  <si>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</si>
  <si>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</si>
  <si>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</si>
  <si>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</si>
  <si>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</si>
  <si>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</si>
  <si>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</si>
  <si>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</si>
  <si>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</si>
  <si>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</si>
  <si>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</si>
  <si>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</si>
  <si>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</si>
  <si>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</si>
  <si>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</si>
  <si>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</si>
  <si>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</si>
  <si>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</si>
  <si>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</si>
  <si>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</si>
  <si>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</si>
  <si>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</si>
  <si>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</si>
  <si>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</si>
  <si>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</si>
  <si>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</si>
  <si>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</si>
  <si>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</si>
  <si>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</si>
  <si>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</si>
  <si>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</si>
  <si>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</si>
  <si>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</si>
  <si>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</si>
  <si>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</si>
  <si>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</si>
  <si>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</si>
  <si>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</si>
  <si>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</si>
  <si>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</si>
  <si>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</si>
  <si>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</si>
  <si>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</si>
  <si>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</si>
  <si>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</si>
  <si>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</si>
  <si>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</si>
  <si>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</si>
  <si>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</si>
  <si>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</si>
  <si>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</si>
  <si>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</si>
  <si>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</si>
  <si>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</si>
  <si>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</si>
  <si>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</si>
  <si>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</si>
  <si>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</si>
  <si>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</si>
  <si>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</si>
  <si>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</si>
  <si>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</si>
  <si>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</si>
  <si>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</si>
  <si>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</si>
  <si>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</si>
  <si>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</si>
  <si>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</si>
  <si>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</si>
  <si>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</si>
  <si>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</si>
  <si>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</si>
  <si>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</si>
  <si>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</si>
  <si>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</si>
  <si>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</si>
  <si>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</si>
  <si>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</si>
  <si>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</si>
  <si>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</si>
  <si>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</si>
  <si>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</si>
  <si>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</si>
  <si>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</si>
  <si>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</si>
  <si>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</si>
  <si>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</si>
  <si>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</si>
  <si>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</si>
  <si>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</si>
  <si>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</si>
  <si>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</si>
  <si>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</si>
  <si>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</si>
  <si>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</si>
  <si>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</si>
  <si>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</si>
  <si>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</si>
  <si>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</si>
  <si>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</si>
  <si>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</si>
  <si>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</si>
  <si>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</si>
  <si>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</si>
  <si>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</si>
  <si>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</si>
  <si>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</si>
  <si>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</si>
  <si>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</si>
  <si>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</si>
  <si>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</si>
  <si>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</si>
  <si>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</si>
  <si>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</si>
  <si>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</si>
  <si>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</si>
  <si>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</si>
  <si>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</si>
  <si>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</si>
  <si>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</si>
  <si>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</si>
  <si>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</si>
  <si>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</si>
  <si>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</si>
  <si>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</si>
  <si>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</si>
  <si>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</si>
  <si>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</si>
  <si>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</si>
  <si>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</si>
  <si>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</si>
  <si>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</si>
  <si>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</si>
  <si>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</si>
  <si>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</si>
  <si>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</si>
  <si>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</si>
  <si>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</si>
  <si>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</si>
  <si>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</si>
  <si>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</si>
  <si>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</si>
  <si>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</si>
  <si>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</si>
  <si>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</si>
  <si>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</si>
  <si>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</si>
  <si>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</si>
  <si>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</si>
  <si>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</si>
  <si>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</si>
  <si>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</si>
  <si>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</si>
  <si>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</si>
  <si>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</si>
  <si>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</si>
  <si>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</si>
  <si>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</si>
  <si>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</si>
  <si>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</si>
  <si>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</si>
  <si>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</si>
  <si>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</si>
  <si>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</si>
  <si>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</si>
  <si>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</si>
  <si>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</si>
  <si>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</si>
  <si>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</si>
  <si>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</si>
  <si>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</si>
  <si>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</si>
  <si>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</si>
  <si>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</si>
  <si>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</si>
  <si>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</si>
  <si>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</si>
  <si>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</si>
  <si>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</si>
  <si>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</si>
  <si>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</si>
  <si>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</si>
  <si>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</si>
  <si>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</si>
  <si>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</si>
  <si>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</si>
  <si>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</si>
  <si>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</si>
  <si>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</si>
  <si>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</si>
  <si>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</si>
  <si>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</si>
  <si>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</si>
  <si>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</si>
  <si>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</si>
  <si>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</si>
  <si>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</si>
  <si>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</si>
  <si>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</si>
  <si>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</si>
  <si>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</si>
  <si>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</si>
  <si>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</si>
  <si>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</si>
  <si>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</si>
  <si>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</si>
  <si>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</si>
  <si>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</si>
  <si>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</si>
  <si>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</si>
  <si>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</si>
  <si>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</si>
  <si>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</si>
  <si>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</si>
  <si>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</si>
  <si>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</si>
  <si>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</si>
  <si>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</si>
  <si>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</si>
  <si>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</si>
  <si>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</si>
  <si>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</si>
  <si>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</si>
  <si>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</si>
  <si>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</si>
  <si>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</si>
  <si>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</si>
  <si>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</si>
  <si>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</si>
  <si>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</si>
  <si>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</si>
  <si>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</si>
  <si>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</si>
  <si>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</si>
  <si>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</si>
  <si>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</si>
  <si>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</si>
  <si>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</si>
  <si>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</si>
  <si>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</si>
  <si>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</si>
  <si>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</si>
  <si>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</si>
  <si>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</si>
  <si>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</si>
  <si>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</si>
  <si>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</si>
  <si>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</si>
  <si>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</si>
  <si>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</si>
  <si>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</si>
  <si>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</si>
  <si>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</si>
  <si>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</si>
  <si>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</si>
  <si>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</si>
  <si>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</si>
  <si>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</si>
  <si>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</si>
  <si>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</si>
  <si>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</si>
  <si>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</si>
  <si>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</si>
  <si>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</si>
  <si>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</si>
  <si>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</si>
  <si>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</si>
  <si>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</si>
  <si>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</si>
  <si>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</si>
  <si>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</si>
  <si>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</si>
  <si>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</si>
  <si>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</si>
  <si>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</si>
  <si>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</si>
  <si>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</si>
  <si>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</si>
  <si>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</si>
  <si>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</si>
  <si>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</si>
  <si>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</si>
  <si>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</si>
  <si>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</si>
  <si>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</si>
  <si>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</si>
  <si>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</si>
  <si>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</si>
  <si>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</si>
  <si>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</si>
  <si>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</si>
  <si>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</si>
  <si>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</si>
  <si>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</si>
  <si>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</si>
  <si>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</si>
  <si>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</si>
  <si>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</si>
  <si>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</si>
  <si>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</si>
  <si>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</si>
  <si>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</si>
  <si>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</si>
  <si>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</si>
  <si>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</si>
  <si>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</si>
  <si>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</si>
  <si>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</si>
  <si>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</si>
  <si>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</si>
  <si>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</si>
  <si>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</si>
  <si>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</si>
  <si>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</si>
  <si>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</si>
  <si>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</si>
  <si>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</si>
  <si>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</si>
  <si>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</si>
  <si>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</si>
  <si>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</si>
  <si>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</si>
  <si>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</si>
  <si>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</si>
  <si>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</si>
  <si>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</si>
  <si>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</si>
  <si>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</si>
  <si>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</si>
  <si>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</si>
  <si>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</si>
  <si>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</si>
  <si>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</si>
  <si>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</si>
  <si>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</si>
  <si>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</si>
  <si>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</si>
  <si>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</si>
  <si>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</si>
  <si>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</si>
  <si>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</si>
  <si>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</si>
  <si>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</si>
  <si>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</si>
  <si>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</si>
  <si>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</si>
  <si>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</si>
  <si>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</si>
  <si>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</si>
  <si>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</si>
  <si>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</si>
  <si>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</si>
  <si>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</si>
  <si>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</si>
  <si>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</si>
  <si>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</si>
  <si>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</si>
  <si>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</si>
  <si>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</si>
  <si>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</si>
  <si>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</si>
  <si>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</si>
  <si>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</si>
  <si>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</si>
  <si>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</si>
  <si>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</si>
  <si>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</si>
  <si>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</si>
  <si>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</si>
  <si>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</si>
  <si>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</si>
  <si>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</si>
  <si>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</si>
  <si>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</si>
  <si>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</si>
  <si>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</si>
  <si>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</si>
  <si>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</si>
  <si>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</si>
  <si>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</si>
  <si>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</si>
  <si>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</si>
  <si>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</si>
  <si>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</si>
  <si>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</si>
  <si>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</si>
  <si>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</si>
  <si>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</si>
  <si>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</si>
  <si>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</si>
  <si>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</si>
  <si>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</si>
  <si>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</si>
  <si>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</si>
  <si>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</si>
  <si>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</si>
  <si>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</si>
  <si>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</si>
  <si>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</si>
  <si>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</si>
  <si>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</si>
  <si>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</si>
  <si>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</si>
  <si>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</si>
  <si>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</si>
  <si>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</si>
  <si>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</si>
  <si>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</si>
  <si>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</si>
  <si>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</si>
  <si>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</si>
  <si>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</si>
  <si>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</si>
  <si>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</si>
  <si>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</si>
  <si>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</si>
  <si>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</si>
  <si>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</si>
  <si>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</si>
  <si>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</si>
  <si>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</si>
  <si>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</si>
  <si>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</si>
  <si>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</si>
  <si>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</si>
  <si>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</si>
  <si>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</si>
  <si>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</si>
  <si>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</si>
  <si>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</si>
  <si>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</si>
  <si>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</si>
  <si>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</si>
  <si>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</si>
  <si>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</si>
  <si>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</si>
  <si>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</si>
  <si>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</si>
  <si>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</si>
  <si>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</si>
  <si>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</si>
  <si>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</si>
  <si>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</si>
  <si>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</si>
  <si>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</si>
  <si>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</si>
  <si>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</si>
  <si>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</si>
  <si>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</si>
  <si>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</si>
  <si>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</si>
  <si>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</si>
  <si>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</si>
  <si>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</si>
  <si>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</si>
  <si>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</si>
  <si>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</si>
  <si>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</si>
  <si>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</si>
  <si>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</si>
  <si>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</si>
  <si>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</si>
  <si>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</si>
  <si>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</si>
  <si>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</si>
  <si>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</si>
  <si>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</si>
  <si>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</si>
  <si>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</si>
  <si>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</si>
  <si>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</si>
  <si>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</si>
  <si>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</si>
  <si>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</si>
  <si>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</si>
  <si>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</si>
  <si>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</si>
  <si>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</si>
  <si>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</si>
  <si>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</si>
  <si>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</si>
  <si>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</si>
  <si>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</si>
  <si>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</si>
  <si>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</si>
  <si>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</si>
  <si>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</si>
  <si>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</si>
  <si>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</si>
  <si>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</si>
  <si>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</si>
  <si>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</si>
  <si>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</si>
  <si>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</si>
  <si>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</si>
  <si>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</si>
  <si>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</si>
  <si>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</si>
  <si>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</si>
  <si>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</si>
  <si>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</si>
  <si>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</si>
  <si>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</si>
  <si>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</si>
  <si>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</si>
  <si>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</si>
  <si>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</si>
  <si>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</si>
  <si>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</si>
  <si>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</si>
  <si>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</si>
  <si>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</si>
  <si>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</si>
  <si>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</si>
  <si>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</si>
  <si>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</si>
  <si>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</si>
  <si>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</si>
  <si>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</si>
  <si>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</si>
  <si>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</si>
  <si>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</si>
  <si>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</si>
  <si>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</si>
  <si>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</si>
  <si>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</si>
  <si>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</si>
  <si>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</si>
  <si>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</si>
  <si>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</si>
  <si>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</si>
  <si>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</si>
  <si>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</si>
  <si>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</si>
  <si>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</si>
  <si>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</si>
  <si>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</si>
  <si>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</si>
  <si>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</si>
  <si>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</si>
  <si>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</si>
  <si>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</si>
  <si>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</si>
  <si>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</si>
  <si>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</si>
  <si>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</si>
  <si>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</si>
  <si>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</si>
  <si>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</si>
  <si>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</si>
  <si>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</si>
  <si>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</si>
  <si>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</si>
  <si>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</si>
  <si>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</si>
  <si>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</si>
  <si>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</si>
  <si>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</si>
  <si>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</si>
  <si>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</si>
  <si>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</si>
  <si>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</si>
  <si>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</si>
  <si>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</si>
  <si>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</si>
  <si>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</si>
  <si>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</si>
  <si>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</si>
  <si>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</si>
  <si>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</si>
  <si>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</si>
  <si>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</si>
  <si>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</si>
  <si>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</si>
  <si>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</si>
  <si>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</si>
  <si>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</si>
  <si>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</si>
  <si>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</si>
  <si>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</si>
  <si>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</si>
  <si>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</si>
  <si>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</si>
  <si>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</si>
  <si>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</si>
  <si>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</si>
  <si>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</si>
  <si>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</si>
  <si>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</si>
  <si>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</si>
  <si>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</si>
  <si>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</si>
  <si>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</si>
  <si>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</si>
  <si>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</si>
  <si>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</si>
  <si>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</si>
  <si>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</si>
  <si>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</si>
  <si>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</si>
  <si>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</si>
  <si>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</si>
  <si>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</si>
  <si>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</si>
  <si>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</si>
  <si>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</si>
  <si>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</si>
  <si>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</si>
  <si>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</si>
  <si>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</si>
  <si>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</si>
  <si>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</si>
  <si>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</si>
  <si>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</si>
  <si>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</si>
  <si>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</si>
  <si>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</si>
  <si>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</si>
  <si>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</si>
  <si>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</si>
  <si>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</si>
  <si>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</si>
  <si>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</si>
  <si>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</si>
  <si>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</si>
  <si>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</si>
  <si>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</si>
  <si>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</si>
  <si>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</si>
  <si>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</si>
  <si>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</si>
  <si>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</si>
  <si>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</si>
  <si>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</si>
  <si>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</si>
  <si>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</si>
  <si>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</si>
  <si>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</si>
  <si>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</si>
  <si>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</si>
  <si>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</si>
  <si>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</si>
  <si>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</si>
  <si>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</si>
  <si>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</si>
  <si>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</si>
  <si>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</si>
  <si>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</si>
  <si>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</si>
  <si>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</si>
  <si>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</si>
  <si>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</si>
  <si>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</si>
  <si>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</si>
  <si>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</si>
  <si>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</si>
  <si>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</si>
  <si>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</si>
  <si>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</si>
  <si>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</si>
  <si>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</si>
  <si>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</si>
  <si>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</si>
  <si>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</si>
  <si>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</si>
  <si>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</si>
  <si>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</si>
  <si>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</si>
  <si>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</si>
  <si>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</si>
  <si>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</si>
  <si>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</si>
  <si>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</si>
  <si>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</si>
  <si>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</si>
  <si>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</si>
  <si>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</si>
  <si>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</si>
  <si>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</si>
  <si>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</si>
  <si>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</si>
  <si>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</si>
  <si>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</si>
  <si>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</si>
  <si>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</si>
  <si>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</si>
  <si>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</si>
  <si>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</si>
  <si>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</si>
  <si>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</si>
  <si>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</si>
  <si>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</si>
  <si>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</si>
  <si>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</si>
  <si>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</si>
  <si>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</si>
  <si>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</si>
  <si>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</si>
  <si>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</si>
  <si>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</si>
  <si>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</si>
  <si>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</si>
  <si>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</si>
  <si>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</si>
  <si>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</si>
  <si>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</si>
  <si>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</si>
  <si>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</si>
  <si>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</si>
  <si>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</si>
  <si>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</si>
  <si>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</si>
  <si>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</si>
  <si>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</si>
  <si>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</si>
  <si>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</si>
  <si>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</si>
  <si>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</si>
  <si>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</si>
  <si>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</si>
  <si>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</si>
  <si>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</si>
  <si>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</si>
  <si>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</si>
  <si>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</si>
  <si>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</si>
  <si>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</si>
  <si>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</si>
  <si>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</si>
  <si>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</si>
  <si>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</si>
  <si>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</si>
  <si>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</si>
  <si>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</si>
  <si>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</si>
  <si>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</si>
  <si>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</si>
  <si>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</si>
  <si>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</si>
  <si>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</si>
  <si>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</si>
  <si>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</si>
  <si>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</si>
  <si>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</si>
  <si>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</si>
  <si>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</si>
  <si>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</si>
  <si>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</si>
  <si>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</si>
  <si>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</si>
  <si>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</si>
  <si>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</si>
  <si>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</si>
  <si>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</si>
  <si>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</si>
  <si>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</si>
  <si>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</si>
  <si>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</si>
  <si>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</si>
  <si>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</si>
  <si>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</si>
  <si>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</si>
  <si>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</si>
  <si>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</si>
  <si>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</si>
  <si>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</si>
  <si>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</si>
  <si>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</si>
  <si>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</si>
  <si>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</si>
  <si>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</si>
  <si>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</si>
  <si>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</si>
  <si>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</si>
  <si>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</si>
  <si>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</si>
  <si>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</si>
  <si>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</si>
  <si>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</si>
  <si>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</si>
  <si>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</si>
  <si>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</si>
  <si>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</si>
  <si>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</si>
  <si>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</si>
  <si>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</si>
  <si>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</si>
  <si>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</si>
  <si>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</si>
  <si>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</si>
  <si>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</si>
  <si>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</si>
  <si>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</si>
  <si>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</si>
  <si>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</si>
  <si>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</si>
  <si>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</si>
  <si>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</si>
  <si>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</si>
  <si>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</si>
  <si>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</si>
  <si>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</si>
  <si>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</si>
  <si>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</si>
  <si>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</si>
  <si>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</si>
  <si>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</si>
  <si>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</si>
  <si>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</si>
  <si>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</si>
  <si>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</si>
  <si>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</si>
  <si>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</si>
  <si>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</si>
  <si>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</si>
  <si>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</si>
  <si>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</si>
  <si>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</si>
  <si>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</si>
  <si>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</si>
  <si>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</si>
  <si>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</si>
  <si>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</si>
  <si>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</si>
  <si>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</si>
  <si>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</si>
  <si>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</si>
  <si>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</si>
  <si>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</si>
  <si>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</si>
  <si>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</si>
  <si>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</si>
  <si>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</si>
  <si>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</si>
  <si>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</si>
  <si>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</si>
  <si>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</si>
  <si>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</si>
  <si>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</si>
  <si>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</si>
  <si>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</si>
  <si>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</si>
  <si>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</si>
  <si>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</si>
  <si>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</si>
  <si>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</si>
  <si>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</si>
  <si>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</si>
  <si>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</si>
  <si>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</si>
  <si>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</si>
  <si>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</si>
  <si>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</si>
  <si>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</si>
  <si>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</si>
  <si>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</si>
  <si>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</si>
  <si>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</si>
  <si>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</si>
  <si>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</si>
  <si>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</si>
  <si>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</si>
  <si>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</si>
  <si>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</si>
  <si>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</si>
  <si>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</si>
  <si>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</si>
  <si>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</si>
  <si>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</si>
  <si>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</si>
  <si>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</si>
  <si>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</si>
  <si>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</si>
  <si>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</si>
  <si>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</si>
  <si>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</si>
  <si>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</si>
  <si>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</si>
  <si>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</si>
  <si>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</si>
  <si>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</si>
  <si>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</si>
  <si>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</si>
  <si>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</si>
  <si>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</si>
  <si>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</si>
  <si>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</si>
  <si>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</si>
  <si>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</si>
  <si>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</si>
  <si>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</si>
  <si>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</si>
  <si>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</si>
  <si>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</si>
  <si>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</si>
  <si>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</si>
  <si>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</si>
  <si>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</si>
  <si>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</si>
  <si>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</si>
  <si>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</si>
  <si>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</si>
  <si>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</si>
  <si>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</si>
  <si>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</si>
  <si>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</si>
  <si>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</si>
  <si>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</si>
  <si>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</si>
  <si>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</si>
  <si>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</si>
  <si>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</si>
  <si>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</si>
  <si>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</si>
  <si>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</si>
  <si>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</si>
  <si>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</si>
  <si>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</si>
  <si>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</si>
  <si>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</si>
  <si>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</si>
  <si>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</si>
  <si>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</si>
  <si>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</si>
  <si>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</si>
  <si>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</si>
  <si>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</si>
  <si>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</si>
  <si>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</si>
  <si>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</si>
  <si>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</si>
  <si>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</si>
  <si>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</si>
  <si>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</si>
  <si>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</si>
  <si>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</si>
  <si>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</si>
  <si>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</si>
  <si>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</si>
  <si>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</si>
  <si>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</si>
  <si>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</si>
  <si>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</si>
  <si>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</si>
  <si>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</si>
  <si>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</si>
  <si>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</si>
  <si>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</si>
  <si>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</si>
  <si>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</si>
  <si>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</si>
  <si>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</si>
  <si>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</si>
  <si>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</si>
  <si>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</si>
  <si>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</si>
  <si>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</si>
  <si>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</si>
  <si>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</si>
  <si>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</si>
  <si>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</si>
  <si>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</si>
  <si>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</si>
  <si>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</si>
  <si>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</si>
  <si>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</si>
  <si>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</si>
  <si>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</si>
  <si>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</si>
  <si>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</si>
  <si>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</si>
  <si>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</si>
  <si>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</si>
  <si>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</si>
  <si>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</si>
  <si>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</si>
  <si>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</si>
  <si>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</si>
  <si>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</si>
  <si>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</si>
  <si>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</si>
  <si>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</si>
  <si>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</si>
  <si>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</si>
  <si>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</si>
  <si>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</si>
  <si>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</si>
  <si>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</si>
  <si>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</si>
  <si>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</si>
  <si>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</si>
  <si>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</si>
  <si>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</si>
  <si>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</si>
  <si>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</si>
  <si>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</si>
  <si>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</si>
  <si>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</si>
  <si>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</si>
  <si>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</si>
  <si>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</si>
  <si>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</si>
  <si>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</si>
  <si>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</si>
  <si>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</si>
  <si>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</si>
  <si>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</si>
  <si>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</si>
  <si>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</si>
  <si>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</si>
  <si>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</si>
  <si>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</si>
  <si>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</si>
  <si>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</si>
  <si>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</si>
  <si>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</si>
  <si>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</si>
  <si>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</si>
  <si>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</si>
  <si>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</si>
  <si>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</si>
  <si>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</si>
  <si>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</si>
  <si>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</si>
  <si>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</si>
  <si>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</si>
  <si>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</si>
  <si>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</si>
  <si>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</si>
  <si>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</si>
  <si>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</si>
  <si>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</si>
  <si>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</si>
  <si>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</si>
  <si>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</si>
  <si>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</si>
  <si>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</si>
  <si>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</si>
  <si>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</si>
  <si>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</si>
  <si>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</si>
  <si>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</si>
  <si>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</si>
  <si>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</si>
  <si>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</si>
  <si>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</si>
  <si>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</si>
  <si>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</si>
  <si>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</si>
  <si>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</si>
  <si>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</si>
  <si>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</si>
  <si>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</si>
  <si>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</si>
  <si>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</si>
  <si>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</si>
  <si>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</si>
  <si>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</si>
  <si>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</si>
  <si>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</si>
  <si>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</si>
  <si>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</si>
  <si>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</si>
  <si>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</si>
  <si>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</si>
  <si>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</si>
  <si>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</si>
  <si>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</si>
  <si>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</si>
  <si>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</si>
  <si>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</si>
  <si>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</si>
  <si>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</si>
  <si>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</si>
  <si>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</si>
  <si>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</si>
  <si>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</si>
  <si>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</si>
  <si>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</si>
  <si>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</si>
  <si>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</si>
  <si>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</si>
  <si>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</si>
  <si>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</si>
  <si>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</si>
  <si>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</si>
  <si>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</si>
  <si>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</si>
  <si>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</si>
  <si>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</si>
  <si>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</si>
  <si>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</si>
  <si>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</si>
  <si>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</si>
  <si>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</si>
  <si>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</si>
  <si>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</si>
  <si>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</si>
  <si>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</si>
  <si>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</si>
  <si>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</si>
  <si>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</si>
  <si>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</si>
  <si>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</si>
  <si>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</si>
  <si>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</si>
  <si>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</si>
  <si>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</si>
  <si>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</si>
  <si>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</si>
  <si>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</si>
  <si>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</si>
  <si>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</si>
  <si>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</si>
  <si>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</si>
  <si>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</si>
  <si>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</si>
  <si>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</si>
  <si>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</si>
  <si>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</si>
  <si>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</si>
  <si>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</si>
  <si>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</si>
  <si>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</si>
  <si>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</si>
  <si>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</si>
  <si>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</si>
  <si>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</si>
  <si>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</si>
  <si>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</si>
  <si>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</si>
  <si>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</si>
  <si>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</si>
  <si>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</si>
  <si>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</si>
  <si>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</si>
  <si>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</si>
  <si>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</si>
  <si>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</si>
  <si>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</si>
  <si>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</si>
  <si>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</si>
  <si>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</si>
  <si>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</si>
  <si>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</si>
  <si>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</si>
  <si>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</si>
  <si>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</si>
  <si>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</si>
  <si>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</si>
  <si>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</si>
  <si>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</si>
  <si>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</si>
  <si>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</si>
  <si>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</si>
  <si>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</si>
  <si>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</si>
  <si>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</si>
  <si>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</si>
  <si>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</si>
  <si>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</si>
  <si>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</si>
  <si>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</si>
  <si>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</si>
  <si>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</si>
  <si>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</si>
  <si>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</si>
  <si>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</si>
  <si>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</si>
  <si>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</si>
  <si>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</si>
  <si>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</si>
  <si>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</si>
  <si>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</si>
  <si>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</si>
  <si>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</si>
  <si>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</si>
  <si>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</si>
  <si>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</si>
  <si>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</si>
  <si>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</si>
  <si>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</si>
  <si>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</si>
  <si>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</si>
  <si>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</si>
  <si>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</si>
  <si>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</si>
  <si>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</si>
  <si>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</si>
  <si>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</si>
  <si>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</si>
  <si>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</si>
  <si>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</si>
  <si>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</si>
  <si>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</si>
  <si>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</si>
  <si>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</si>
  <si>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</si>
  <si>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</si>
  <si>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</si>
  <si>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</si>
  <si>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</si>
  <si>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</si>
  <si>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</si>
  <si>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</si>
  <si>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</si>
  <si>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</si>
  <si>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</si>
  <si>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</si>
  <si>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</si>
  <si>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</si>
  <si>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</si>
  <si>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</si>
  <si>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</si>
  <si>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</si>
  <si>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</si>
  <si>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</si>
  <si>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</si>
  <si>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</si>
  <si>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</si>
  <si>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</si>
  <si>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</si>
  <si>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</si>
  <si>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</si>
  <si>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</si>
  <si>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</si>
  <si>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</si>
  <si>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</si>
  <si>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</si>
  <si>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</si>
  <si>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</si>
  <si>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</si>
  <si>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</si>
  <si>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</si>
  <si>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</si>
  <si>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</si>
  <si>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</si>
  <si>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</si>
  <si>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</si>
  <si>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</si>
  <si>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</si>
  <si>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</si>
  <si>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</si>
  <si>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</si>
  <si>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</si>
  <si>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</si>
  <si>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</si>
  <si>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</si>
  <si>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</si>
  <si>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</si>
  <si>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</si>
  <si>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</si>
  <si>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</si>
  <si>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</si>
  <si>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</si>
  <si>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</si>
  <si>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</si>
  <si>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</si>
  <si>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</si>
  <si>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</si>
  <si>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</si>
  <si>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</si>
  <si>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</si>
  <si>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</si>
  <si>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</si>
  <si>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</si>
  <si>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</si>
  <si>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</si>
  <si>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</si>
  <si>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</si>
  <si>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</si>
  <si>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</si>
  <si>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</si>
  <si>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</si>
  <si>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</si>
  <si>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</si>
  <si>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</si>
  <si>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</si>
  <si>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</si>
  <si>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</si>
  <si>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</si>
  <si>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</si>
  <si>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</si>
  <si>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</si>
  <si>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</si>
  <si>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</si>
  <si>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</si>
  <si>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</si>
  <si>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</si>
  <si>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</si>
  <si>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</si>
  <si>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</si>
  <si>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</si>
  <si>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</si>
  <si>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</si>
  <si>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</si>
  <si>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</si>
  <si>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</si>
  <si>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</si>
  <si>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</si>
  <si>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</si>
  <si>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</si>
  <si>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</si>
  <si>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</si>
  <si>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</si>
  <si>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</si>
  <si>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</si>
  <si>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</si>
  <si>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</si>
  <si>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</si>
  <si>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</si>
  <si>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</si>
  <si>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</si>
  <si>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</si>
  <si>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</si>
  <si>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</si>
  <si>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</si>
  <si>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</si>
  <si>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</si>
  <si>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</si>
  <si>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</si>
  <si>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</si>
  <si>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</si>
  <si>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</si>
  <si>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</si>
  <si>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</si>
  <si>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</si>
  <si>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</si>
  <si>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</si>
  <si>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</si>
  <si>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</si>
  <si>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</si>
  <si>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</si>
  <si>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</si>
  <si>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</si>
  <si>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</si>
  <si>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</si>
  <si>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</si>
  <si>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</si>
  <si>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</si>
  <si>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</si>
  <si>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</si>
  <si>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</si>
  <si>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</si>
  <si>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</si>
  <si>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</si>
  <si>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</si>
  <si>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</si>
  <si>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</si>
  <si>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</si>
  <si>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</si>
  <si>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</si>
  <si>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</si>
  <si>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</si>
  <si>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</si>
  <si>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</si>
  <si>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</si>
  <si>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</si>
  <si>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</si>
  <si>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</si>
  <si>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</si>
  <si>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</si>
  <si>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</si>
  <si>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</si>
  <si>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</si>
  <si>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</si>
  <si>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</si>
  <si>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</si>
  <si>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</si>
  <si>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</si>
  <si>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</si>
  <si>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</si>
  <si>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</si>
  <si>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</si>
  <si>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</si>
  <si>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</si>
  <si>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</si>
  <si>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</si>
  <si>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</si>
  <si>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</si>
  <si>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</si>
  <si>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</si>
  <si>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</si>
  <si>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</si>
  <si>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</si>
  <si>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</si>
  <si>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</si>
  <si>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</si>
  <si>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</si>
  <si>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</si>
  <si>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</si>
  <si>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</si>
  <si>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</si>
  <si>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</si>
  <si>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</si>
  <si>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</si>
  <si>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</si>
  <si>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</si>
  <si>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</si>
  <si>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</si>
  <si>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</si>
  <si>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</si>
  <si>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</si>
  <si>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</si>
  <si>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</si>
  <si>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</si>
  <si>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</si>
  <si>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</si>
  <si>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</si>
  <si>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</si>
  <si>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</si>
  <si>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</si>
  <si>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</si>
  <si>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</si>
  <si>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</si>
  <si>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</si>
  <si>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</si>
  <si>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</si>
  <si>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</si>
  <si>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</si>
  <si>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</si>
  <si>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</si>
  <si>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</si>
  <si>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</si>
  <si>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</si>
  <si>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</si>
  <si>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</si>
  <si>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</si>
  <si>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</si>
  <si>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</si>
  <si>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</si>
  <si>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</si>
  <si>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</si>
  <si>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</si>
  <si>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</si>
  <si>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</si>
  <si>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</si>
  <si>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</si>
  <si>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</si>
  <si>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</si>
  <si>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</si>
  <si>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</si>
  <si>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</si>
  <si>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</si>
  <si>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</si>
  <si>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</si>
  <si>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</si>
  <si>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</si>
  <si>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</si>
  <si>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</si>
  <si>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</si>
  <si>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</si>
  <si>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</si>
  <si>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</si>
  <si>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</si>
  <si>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</si>
  <si>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</si>
  <si>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</si>
  <si>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</si>
  <si>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</si>
  <si>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</si>
  <si>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</si>
  <si>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</si>
  <si>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</si>
  <si>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</si>
  <si>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</si>
  <si>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</si>
  <si>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</si>
  <si>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</si>
  <si>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</si>
  <si>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</si>
  <si>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</si>
  <si>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</si>
  <si>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</si>
  <si>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</si>
  <si>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</si>
  <si>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</si>
  <si>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</si>
  <si>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</si>
  <si>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</si>
  <si>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</si>
  <si>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</si>
  <si>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</si>
  <si>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</si>
  <si>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</si>
  <si>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</si>
  <si>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</si>
  <si>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</si>
  <si>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</si>
  <si>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</si>
  <si>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</si>
  <si>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</si>
  <si>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</si>
  <si>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</si>
  <si>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</si>
  <si>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</si>
  <si>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</si>
  <si>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</si>
  <si>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</si>
  <si>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</si>
  <si>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</si>
  <si>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</si>
  <si>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</si>
  <si>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</si>
  <si>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</si>
  <si>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</si>
  <si>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</si>
  <si>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</si>
  <si>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</si>
  <si>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</si>
  <si>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</si>
  <si>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</si>
  <si>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</si>
  <si>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</si>
  <si>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</si>
  <si>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</si>
  <si>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</si>
  <si>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</si>
  <si>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</si>
  <si>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</si>
  <si>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</si>
  <si>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</si>
  <si>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</si>
  <si>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</si>
  <si>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</si>
  <si>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</si>
  <si>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</si>
  <si>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</si>
  <si>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</si>
  <si>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</si>
  <si>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</si>
  <si>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</si>
  <si>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</si>
  <si>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</si>
  <si>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</si>
  <si>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</si>
  <si>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</si>
  <si>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</si>
  <si>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</si>
  <si>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</si>
  <si>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</si>
  <si>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</si>
  <si>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</si>
  <si>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</si>
  <si>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</si>
  <si>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</si>
  <si>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</si>
  <si>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</si>
  <si>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</si>
  <si>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</si>
  <si>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</si>
  <si>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</si>
  <si>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</si>
  <si>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</si>
  <si>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</si>
  <si>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</si>
  <si>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</si>
  <si>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</si>
  <si>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</si>
  <si>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</si>
  <si>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</si>
  <si>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</si>
  <si>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</si>
  <si>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</si>
  <si>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</si>
  <si>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</si>
  <si>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</si>
  <si>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</si>
  <si>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</si>
  <si>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</si>
  <si>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</si>
  <si>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</si>
  <si>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</si>
  <si>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</si>
  <si>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</si>
  <si>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</si>
  <si>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</si>
  <si>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</si>
  <si>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</si>
  <si>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</si>
  <si>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</si>
  <si>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</si>
  <si>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</si>
  <si>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</si>
  <si>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</si>
  <si>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</si>
  <si>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</si>
  <si>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</si>
  <si>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</si>
  <si>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</si>
  <si>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</si>
  <si>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</si>
  <si>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</si>
  <si>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</si>
  <si>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</si>
  <si>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</si>
  <si>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</si>
  <si>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</si>
  <si>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</si>
  <si>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</si>
  <si>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</si>
  <si>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</si>
  <si>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</si>
  <si>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</si>
  <si>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</si>
  <si>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</si>
  <si>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</si>
  <si>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</si>
  <si>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</si>
  <si>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</si>
  <si>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</si>
  <si>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</si>
  <si>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</si>
  <si>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</si>
  <si>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</si>
  <si>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</si>
  <si>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</si>
  <si>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</si>
  <si>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</si>
  <si>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</si>
  <si>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</si>
  <si>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</si>
  <si>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</si>
  <si>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</si>
  <si>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</si>
  <si>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</si>
  <si>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</si>
  <si>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</si>
  <si>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</si>
  <si>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</si>
  <si>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</si>
  <si>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</si>
  <si>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</si>
  <si>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</si>
  <si>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</si>
  <si>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</si>
  <si>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</si>
  <si>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</si>
  <si>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</si>
  <si>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</si>
  <si>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</si>
  <si>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</si>
  <si>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</si>
  <si>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</si>
  <si>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</si>
  <si>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</si>
  <si>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</si>
  <si>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</si>
  <si>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</si>
  <si>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</si>
  <si>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</si>
  <si>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</si>
  <si>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</si>
  <si>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</si>
  <si>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</si>
  <si>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</si>
  <si>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</si>
  <si>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</si>
  <si>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</si>
  <si>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</si>
  <si>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</si>
  <si>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</si>
  <si>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</si>
  <si>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</si>
  <si>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</si>
  <si>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</si>
  <si>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</si>
  <si>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</si>
  <si>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</si>
  <si>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</si>
  <si>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</si>
  <si>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</si>
  <si>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</si>
  <si>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</si>
  <si>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</si>
  <si>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</si>
  <si>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</si>
  <si>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</si>
  <si>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</si>
  <si>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</si>
  <si>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</si>
  <si>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</si>
  <si>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</si>
  <si>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</si>
  <si>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</si>
  <si>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</si>
  <si>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</si>
  <si>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</si>
  <si>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</si>
  <si>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</si>
  <si>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</si>
  <si>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</si>
  <si>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</si>
  <si>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</si>
  <si>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</si>
  <si>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</si>
  <si>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</si>
  <si>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</si>
  <si>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</si>
  <si>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</si>
  <si>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</si>
  <si>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</si>
  <si>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</si>
  <si>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</si>
  <si>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</si>
  <si>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</si>
  <si>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</si>
  <si>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</si>
  <si>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</si>
  <si>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</si>
  <si>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</si>
  <si>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</si>
  <si>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</si>
  <si>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</si>
  <si>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</si>
  <si>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</si>
  <si>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</si>
  <si>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</si>
  <si>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</si>
  <si>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</si>
  <si>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</si>
  <si>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</si>
  <si>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</si>
  <si>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</si>
  <si>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</si>
  <si>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</si>
  <si>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</si>
  <si>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</si>
  <si>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</si>
  <si>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</si>
  <si>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</si>
  <si>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</si>
  <si>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</si>
  <si>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</si>
  <si>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</si>
  <si>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</si>
  <si>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</si>
  <si>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</si>
  <si>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</si>
  <si>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</si>
  <si>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</si>
  <si>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</si>
  <si>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</si>
  <si>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</si>
  <si>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</si>
  <si>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</si>
  <si>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</si>
  <si>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</si>
  <si>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</si>
  <si>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</si>
  <si>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</si>
  <si>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</si>
  <si>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</si>
  <si>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</si>
  <si>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</si>
  <si>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</si>
  <si>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</si>
  <si>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</si>
  <si>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</si>
  <si>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</si>
  <si>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</si>
  <si>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</si>
  <si>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</si>
  <si>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</si>
  <si>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</si>
  <si>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</si>
  <si>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</si>
  <si>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</si>
  <si>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</si>
  <si>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</si>
  <si>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</si>
  <si>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</si>
  <si>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</si>
  <si>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</si>
  <si>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</si>
  <si>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</si>
  <si>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</si>
  <si>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</si>
  <si>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</si>
  <si>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</si>
  <si>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</si>
  <si>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</si>
  <si>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</si>
  <si>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</si>
  <si>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</si>
  <si>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</si>
  <si>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</si>
  <si>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</si>
  <si>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</si>
  <si>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</si>
  <si>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</si>
  <si>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</si>
  <si>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</si>
  <si>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</si>
  <si>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</si>
  <si>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</si>
  <si>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</si>
  <si>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</si>
  <si>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</si>
  <si>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</si>
  <si>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</si>
  <si>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</si>
  <si>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</si>
  <si>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</si>
  <si>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</si>
  <si>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</si>
  <si>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</si>
  <si>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</si>
  <si>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</si>
  <si>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</si>
  <si>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</si>
  <si>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</si>
  <si>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</si>
  <si>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</si>
  <si>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</si>
  <si>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</si>
  <si>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</si>
  <si>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</si>
  <si>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</si>
  <si>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</si>
  <si>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</si>
  <si>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</si>
  <si>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</si>
  <si>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</si>
  <si>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</si>
  <si>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</si>
  <si>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</si>
  <si>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</si>
  <si>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</si>
  <si>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</si>
  <si>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</si>
  <si>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</si>
  <si>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</si>
  <si>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</si>
  <si>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</si>
  <si>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</si>
  <si>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</si>
  <si>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</si>
  <si>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</si>
  <si>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</si>
  <si>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</si>
  <si>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</si>
  <si>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</si>
  <si>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</si>
  <si>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</si>
  <si>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</si>
  <si>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</si>
  <si>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</si>
  <si>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</si>
  <si>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</si>
  <si>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</si>
  <si>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</si>
  <si>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</si>
  <si>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</si>
  <si>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</si>
  <si>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</si>
  <si>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</si>
  <si>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</si>
  <si>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</si>
  <si>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</si>
  <si>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</si>
  <si>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</si>
  <si>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</si>
  <si>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</si>
  <si>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</si>
  <si>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</si>
  <si>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</si>
  <si>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</si>
  <si>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</si>
  <si>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</si>
  <si>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</si>
  <si>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</si>
  <si>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</si>
  <si>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</si>
  <si>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</si>
  <si>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</si>
  <si>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</si>
  <si>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</si>
  <si>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</si>
  <si>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</si>
  <si>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</si>
  <si>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</si>
  <si>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</si>
  <si>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</si>
  <si>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</si>
  <si>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</si>
  <si>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</si>
  <si>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</si>
  <si>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</si>
  <si>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</si>
  <si>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</si>
  <si>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</si>
  <si>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</si>
  <si>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</si>
  <si>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</si>
  <si>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</si>
  <si>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</si>
  <si>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</si>
  <si>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</si>
  <si>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</si>
  <si>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</si>
  <si>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</si>
  <si>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</si>
  <si>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</si>
  <si>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</si>
  <si>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</si>
  <si>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</si>
  <si>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</si>
  <si>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</si>
  <si>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</si>
  <si>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</si>
  <si>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</si>
  <si>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</si>
  <si>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</si>
  <si>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</si>
  <si>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</si>
  <si>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</si>
  <si>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</si>
  <si>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</si>
  <si>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</si>
  <si>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</si>
  <si>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</si>
  <si>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</si>
  <si>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</si>
  <si>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</si>
  <si>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</si>
  <si>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</si>
  <si>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</si>
  <si>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</si>
  <si>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</si>
  <si>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</si>
  <si>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</si>
  <si>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</si>
  <si>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</si>
  <si>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</si>
  <si>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</si>
  <si>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</si>
  <si>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</si>
  <si>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</si>
  <si>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</si>
  <si>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</si>
  <si>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</si>
  <si>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</si>
  <si>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</si>
  <si>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</si>
  <si>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</si>
  <si>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</si>
  <si>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</si>
  <si>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</si>
  <si>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</si>
  <si>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</si>
  <si>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</si>
  <si>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</si>
  <si>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</si>
  <si>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</si>
  <si>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</si>
  <si>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</si>
  <si>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</si>
  <si>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</si>
  <si>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</si>
  <si>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</si>
  <si>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</si>
  <si>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</si>
  <si>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</si>
  <si>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</si>
  <si>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</si>
  <si>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</si>
  <si>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</si>
  <si>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</si>
  <si>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</si>
  <si>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</si>
  <si>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</si>
  <si>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</si>
  <si>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</si>
  <si>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</si>
  <si>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</si>
  <si>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</si>
  <si>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</si>
  <si>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</si>
  <si>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</si>
  <si>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</si>
  <si>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</si>
  <si>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</si>
  <si>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</si>
  <si>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</si>
  <si>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</si>
  <si>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</si>
  <si>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</si>
  <si>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</si>
  <si>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</si>
  <si>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</si>
  <si>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</si>
  <si>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</si>
  <si>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</si>
  <si>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</si>
  <si>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</si>
  <si>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</si>
  <si>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</si>
  <si>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</si>
  <si>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</si>
  <si>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</si>
  <si>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</si>
  <si>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</si>
  <si>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</si>
  <si>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</si>
  <si>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</si>
  <si>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</si>
  <si>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</si>
  <si>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</si>
  <si>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</si>
  <si>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</si>
  <si>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</si>
  <si>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</si>
  <si>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</si>
  <si>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</si>
  <si>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</si>
  <si>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</si>
  <si>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</si>
  <si>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</si>
  <si>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</si>
  <si>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</si>
  <si>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</si>
  <si>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</si>
  <si>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</si>
  <si>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</si>
  <si>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</si>
  <si>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</si>
  <si>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</si>
  <si>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</si>
  <si>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</si>
  <si>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</si>
  <si>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</si>
  <si>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</si>
  <si>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</si>
  <si>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</si>
  <si>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</si>
  <si>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</si>
  <si>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</si>
  <si>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</si>
  <si>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</si>
  <si>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</si>
  <si>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</si>
  <si>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</si>
  <si>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</si>
  <si>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</si>
  <si>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</si>
  <si>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</si>
  <si>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</si>
  <si>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</si>
  <si>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</si>
  <si>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</si>
  <si>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</si>
  <si>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</si>
  <si>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</si>
  <si>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</si>
  <si>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</si>
  <si>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</si>
  <si>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</si>
  <si>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</si>
  <si>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</si>
  <si>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</si>
  <si>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</si>
  <si>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</si>
  <si>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</si>
  <si>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</si>
  <si>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</si>
  <si>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</si>
  <si>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</si>
  <si>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</si>
  <si>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</si>
  <si>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</si>
  <si>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</si>
  <si>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</si>
  <si>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</si>
  <si>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</si>
  <si>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</si>
  <si>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</si>
  <si>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</si>
  <si>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</si>
  <si>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</si>
  <si>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</si>
  <si>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</si>
  <si>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</si>
  <si>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</si>
  <si>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</si>
  <si>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</si>
  <si>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</si>
  <si>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</si>
  <si>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</si>
  <si>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</si>
  <si>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</si>
  <si>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</si>
  <si>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</si>
  <si>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</si>
  <si>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</si>
  <si>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</si>
  <si>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</si>
  <si>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</si>
  <si>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</si>
  <si>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</si>
  <si>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</si>
  <si>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</si>
  <si>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</si>
  <si>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</si>
  <si>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</si>
  <si>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</si>
  <si>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</si>
  <si>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</si>
  <si>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</si>
  <si>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</si>
  <si>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</si>
  <si>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</si>
  <si>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</si>
  <si>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</si>
  <si>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</si>
  <si>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</si>
  <si>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</si>
  <si>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</si>
  <si>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</si>
  <si>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</si>
  <si>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</si>
  <si>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</si>
  <si>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</si>
  <si>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</si>
  <si>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</si>
  <si>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</si>
  <si>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</si>
  <si>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</si>
  <si>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</si>
  <si>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</si>
  <si>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</si>
  <si>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</si>
  <si>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</si>
  <si>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</si>
  <si>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</si>
  <si>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</si>
  <si>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</si>
  <si>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</si>
  <si>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</si>
  <si>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</si>
  <si>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</si>
  <si>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</si>
  <si>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</si>
  <si>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</si>
  <si>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</si>
  <si>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</si>
  <si>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</si>
  <si>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</si>
  <si>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</si>
  <si>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</si>
  <si>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</si>
  <si>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</si>
  <si>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</si>
  <si>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</si>
  <si>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</si>
  <si>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</si>
  <si>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</si>
  <si>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</si>
  <si>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</si>
  <si>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</si>
  <si>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</si>
  <si>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</si>
  <si>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</si>
  <si>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</si>
  <si>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</si>
  <si>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</si>
  <si>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</si>
  <si>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</si>
  <si>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</si>
  <si>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</si>
  <si>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</si>
  <si>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</si>
  <si>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</si>
  <si>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</si>
  <si>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</si>
  <si>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</si>
  <si>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</si>
  <si>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</si>
  <si>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</si>
  <si>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</si>
  <si>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</si>
  <si>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</si>
  <si>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</si>
  <si>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</si>
  <si>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</si>
  <si>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</si>
  <si>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</si>
  <si>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</si>
  <si>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</si>
  <si>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</si>
  <si>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</si>
  <si>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</si>
  <si>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</si>
  <si>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</si>
  <si>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</si>
  <si>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</si>
  <si>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</si>
  <si>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</si>
  <si>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</si>
  <si>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</si>
  <si>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</si>
  <si>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</si>
  <si>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</si>
  <si>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</si>
  <si>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</si>
  <si>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</si>
  <si>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</si>
  <si>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</si>
  <si>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</si>
  <si>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</si>
  <si>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</si>
  <si>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</si>
  <si>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</si>
  <si>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</si>
  <si>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</si>
  <si>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</si>
  <si>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</si>
  <si>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</si>
  <si>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</si>
  <si>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</si>
  <si>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</si>
  <si>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</si>
  <si>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</si>
  <si>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</si>
  <si>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</si>
  <si>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</si>
  <si>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</si>
  <si>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</si>
  <si>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</si>
  <si>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</si>
  <si>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</si>
  <si>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</si>
  <si>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</si>
  <si>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</si>
  <si>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</si>
  <si>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</si>
  <si>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</si>
  <si>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</si>
  <si>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</si>
  <si>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</si>
  <si>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</si>
  <si>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</si>
  <si>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</si>
  <si>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</si>
  <si>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</si>
  <si>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</si>
  <si>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</si>
  <si>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</si>
  <si>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</si>
  <si>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</si>
  <si>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</si>
  <si>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</si>
  <si>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</si>
  <si>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</si>
  <si>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</si>
  <si>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</si>
  <si>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</si>
  <si>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</si>
  <si>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</si>
  <si>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</si>
  <si>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</si>
  <si>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</si>
  <si>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</si>
  <si>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</si>
  <si>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</si>
  <si>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</si>
  <si>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</si>
  <si>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</si>
  <si>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</si>
  <si>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</si>
  <si>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</si>
  <si>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</si>
  <si>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</si>
  <si>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</si>
  <si>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</si>
  <si>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</si>
  <si>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</si>
  <si>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</si>
  <si>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</si>
  <si>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</si>
  <si>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</si>
  <si>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</si>
  <si>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</si>
  <si>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</si>
  <si>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</si>
  <si>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</si>
  <si>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</si>
  <si>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</si>
  <si>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</si>
  <si>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</si>
  <si>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</si>
  <si>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</si>
  <si>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</si>
  <si>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</si>
  <si>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</si>
  <si>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</si>
  <si>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</si>
  <si>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</si>
  <si>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</si>
  <si>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</si>
  <si>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</si>
  <si>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</si>
  <si>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</si>
  <si>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</si>
  <si>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</si>
  <si>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</si>
  <si>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</si>
  <si>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</si>
  <si>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</si>
  <si>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</si>
  <si>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</si>
  <si>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</si>
  <si>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</si>
  <si>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</si>
  <si>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</si>
  <si>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</si>
  <si>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</si>
  <si>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</si>
  <si>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</si>
  <si>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</si>
  <si>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</si>
  <si>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</si>
  <si>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</si>
  <si>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</si>
  <si>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</si>
  <si>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</si>
  <si>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</si>
  <si>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</si>
  <si>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</si>
  <si>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</si>
  <si>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</si>
  <si>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</si>
  <si>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</si>
  <si>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</si>
  <si>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</si>
  <si>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</si>
  <si>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</si>
  <si>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</si>
  <si>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</si>
  <si>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</si>
  <si>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</si>
  <si>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</si>
  <si>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</si>
  <si>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</si>
  <si>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</si>
  <si>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</si>
  <si>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</si>
  <si>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</si>
  <si>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</si>
  <si>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</si>
  <si>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</si>
  <si>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</si>
  <si>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</si>
  <si>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</si>
  <si>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</si>
  <si>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</si>
  <si>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</si>
  <si>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</si>
  <si>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</si>
  <si>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</si>
  <si>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</si>
  <si>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</si>
  <si>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</si>
  <si>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</si>
  <si>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</si>
  <si>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</si>
  <si>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</si>
  <si>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</si>
  <si>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</si>
  <si>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</si>
  <si>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</si>
  <si>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</si>
  <si>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</si>
  <si>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</si>
  <si>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</si>
  <si>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</si>
  <si>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</si>
  <si>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</si>
  <si>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</si>
  <si>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</si>
  <si>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</si>
  <si>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</si>
  <si>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</si>
  <si>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</si>
  <si>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</si>
  <si>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</si>
  <si>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</si>
  <si>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</si>
  <si>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</si>
  <si>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</si>
  <si>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</si>
  <si>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</si>
  <si>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</si>
  <si>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</si>
  <si>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</si>
  <si>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</si>
  <si>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</si>
  <si>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</si>
  <si>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</si>
  <si>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</si>
  <si>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</si>
  <si>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</si>
  <si>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</si>
  <si>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</si>
  <si>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</si>
  <si>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</si>
  <si>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</si>
  <si>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</si>
  <si>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</si>
  <si>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</si>
  <si>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</si>
  <si>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</si>
  <si>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</si>
  <si>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</si>
  <si>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</si>
  <si>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</si>
  <si>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</si>
  <si>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</si>
  <si>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</si>
  <si>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</si>
  <si>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</si>
  <si>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</si>
  <si>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</si>
  <si>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</si>
  <si>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</si>
  <si>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</si>
  <si>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</si>
  <si>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</si>
  <si>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</si>
  <si>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</si>
  <si>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</si>
  <si>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</si>
  <si>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</si>
  <si>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</si>
  <si>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</si>
  <si>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</si>
  <si>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</si>
  <si>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</si>
  <si>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</si>
  <si>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</si>
  <si>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</si>
  <si>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</si>
  <si>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</si>
  <si>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</si>
  <si>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</si>
  <si>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</si>
  <si>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</si>
  <si>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</si>
  <si>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</si>
  <si>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</si>
  <si>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</si>
  <si>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</si>
  <si>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</si>
  <si>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</si>
  <si>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</si>
  <si>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</si>
  <si>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</si>
  <si>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</si>
  <si>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</si>
  <si>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</si>
  <si>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</si>
  <si>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</si>
  <si>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</si>
  <si>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</si>
  <si>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</si>
  <si>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</si>
  <si>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</si>
  <si>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</si>
  <si>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</si>
  <si>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</si>
  <si>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</si>
  <si>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</si>
  <si>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</si>
  <si>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</si>
  <si>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</si>
  <si>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</si>
  <si>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</si>
  <si>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</si>
  <si>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</si>
  <si>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</si>
  <si>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</si>
  <si>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</si>
  <si>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</si>
  <si>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</si>
  <si>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</si>
  <si>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</si>
  <si>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</si>
  <si>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</si>
  <si>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</si>
  <si>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</si>
  <si>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</si>
  <si>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</si>
  <si>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</si>
  <si>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</si>
  <si>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</si>
  <si>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</si>
  <si>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</si>
  <si>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</si>
  <si>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</si>
  <si>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</si>
  <si>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</si>
  <si>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</si>
  <si>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</si>
  <si>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</si>
  <si>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</si>
  <si>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</si>
  <si>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</si>
  <si>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</si>
  <si>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</si>
  <si>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</si>
  <si>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</si>
  <si>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</si>
  <si>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</si>
  <si>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</si>
  <si>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</si>
  <si>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</si>
  <si>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</si>
  <si>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</si>
  <si>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</si>
  <si>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</si>
  <si>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</si>
  <si>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</si>
  <si>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</si>
  <si>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</si>
  <si>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</si>
  <si>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</si>
  <si>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</si>
  <si>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</si>
  <si>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</si>
  <si>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</si>
  <si>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</si>
  <si>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</si>
  <si>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</si>
  <si>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</si>
  <si>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</si>
  <si>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</si>
  <si>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</si>
  <si>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</si>
  <si>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</si>
  <si>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</si>
  <si>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</si>
  <si>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</si>
  <si>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</si>
  <si>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</si>
  <si>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</si>
  <si>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</si>
  <si>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</si>
  <si>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</si>
  <si>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</si>
  <si>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</si>
  <si>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</si>
  <si>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</si>
  <si>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</si>
  <si>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</si>
  <si>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</si>
  <si>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</si>
  <si>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</si>
  <si>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</si>
  <si>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</si>
  <si>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</si>
  <si>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</si>
  <si>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</si>
  <si>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</si>
  <si>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</si>
  <si>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</si>
  <si>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</si>
  <si>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</si>
  <si>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</si>
  <si>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</si>
  <si>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</si>
  <si>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</si>
  <si>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</si>
  <si>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</si>
  <si>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</si>
  <si>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</si>
  <si>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</si>
  <si>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</si>
  <si>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</si>
  <si>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</si>
  <si>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</si>
  <si>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</si>
  <si>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</si>
  <si>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</si>
  <si>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</si>
  <si>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</si>
  <si>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</si>
  <si>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</si>
  <si>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</si>
  <si>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</si>
  <si>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</si>
  <si>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</si>
  <si>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</si>
  <si>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</si>
  <si>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</si>
  <si>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</si>
  <si>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</si>
  <si>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</si>
  <si>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</si>
  <si>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</si>
  <si>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</si>
  <si>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</si>
  <si>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</si>
  <si>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</si>
  <si>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</si>
  <si>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</si>
  <si>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</si>
  <si>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</si>
  <si>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</si>
  <si>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</si>
  <si>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</si>
  <si>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</si>
  <si>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</si>
  <si>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</si>
  <si>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</si>
  <si>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</si>
  <si>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</si>
  <si>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</si>
  <si>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</si>
  <si>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</si>
  <si>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</si>
  <si>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</si>
  <si>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</si>
  <si>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</si>
  <si>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</si>
  <si>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</si>
  <si>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</si>
  <si>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</si>
  <si>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</si>
  <si>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</si>
  <si>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</si>
  <si>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</si>
  <si>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</si>
  <si>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</si>
  <si>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</si>
  <si>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</si>
  <si>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</si>
  <si>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</si>
  <si>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</si>
  <si>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</si>
  <si>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</si>
  <si>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</si>
  <si>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</si>
  <si>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</si>
  <si>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</si>
  <si>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</si>
  <si>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</si>
  <si>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</si>
  <si>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</si>
  <si>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</si>
  <si>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</si>
  <si>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</si>
  <si>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</si>
  <si>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</si>
  <si>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</si>
  <si>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</si>
  <si>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</si>
  <si>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</si>
  <si>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</si>
  <si>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</si>
  <si>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</si>
  <si>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</si>
  <si>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</si>
  <si>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</si>
  <si>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</si>
  <si>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</si>
  <si>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</si>
  <si>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</si>
  <si>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</si>
  <si>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</si>
  <si>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</si>
  <si>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</si>
  <si>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</si>
  <si>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</si>
  <si>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</si>
  <si>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</si>
  <si>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</si>
  <si>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</si>
  <si>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</si>
  <si>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</si>
  <si>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</si>
  <si>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</si>
  <si>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</si>
  <si>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</si>
  <si>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</si>
  <si>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</si>
  <si>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</si>
  <si>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</si>
  <si>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</si>
  <si>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</si>
  <si>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</si>
  <si>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</si>
  <si>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</si>
  <si>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</si>
  <si>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</si>
  <si>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</si>
  <si>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</si>
  <si>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</si>
  <si>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</si>
  <si>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</si>
  <si>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</si>
  <si>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</si>
  <si>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</si>
  <si>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</si>
  <si>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</si>
  <si>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</si>
  <si>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</si>
  <si>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</si>
  <si>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</si>
  <si>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</si>
  <si>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</si>
  <si>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</si>
  <si>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</si>
  <si>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</si>
  <si>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</si>
  <si>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</si>
  <si>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</si>
  <si>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</si>
  <si>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</si>
  <si>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</si>
  <si>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</si>
  <si>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</si>
  <si>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</si>
  <si>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</si>
  <si>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</si>
  <si>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</si>
  <si>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</si>
  <si>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</si>
  <si>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</si>
  <si>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</si>
  <si>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</si>
  <si>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</si>
  <si>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</si>
  <si>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</si>
  <si>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</si>
  <si>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</si>
  <si>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</si>
  <si>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</si>
  <si>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</si>
  <si>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</si>
  <si>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</si>
  <si>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</si>
  <si>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</si>
  <si>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</si>
  <si>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</si>
  <si>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</si>
  <si>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</si>
  <si>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</si>
  <si>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</si>
  <si>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</si>
  <si>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</si>
  <si>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</si>
  <si>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</si>
  <si>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</si>
  <si>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</si>
  <si>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</si>
  <si>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</si>
  <si>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</si>
  <si>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</si>
  <si>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</si>
  <si>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</si>
  <si>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</si>
  <si>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</si>
  <si>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</si>
  <si>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</si>
  <si>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</si>
  <si>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</si>
  <si>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</si>
  <si>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</si>
  <si>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</si>
  <si>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</si>
  <si>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</si>
  <si>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</si>
  <si>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</si>
  <si>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</si>
  <si>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</si>
  <si>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</si>
  <si>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</si>
  <si>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</si>
  <si>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</si>
  <si>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</si>
  <si>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</si>
  <si>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</si>
  <si>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</si>
  <si>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</si>
  <si>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</si>
  <si>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</si>
  <si>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</si>
  <si>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</si>
  <si>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</si>
  <si>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</si>
  <si>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</si>
  <si>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</si>
  <si>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</si>
  <si>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</si>
  <si>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</si>
  <si>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</si>
  <si>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</si>
  <si>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</si>
  <si>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</si>
  <si>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</si>
  <si>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</si>
  <si>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</si>
  <si>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</si>
  <si>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</si>
  <si>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</si>
  <si>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</si>
  <si>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</si>
  <si>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</si>
  <si>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</si>
  <si>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</si>
  <si>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</si>
  <si>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</si>
  <si>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</si>
  <si>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</si>
  <si>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</si>
  <si>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</si>
  <si>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</si>
  <si>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</si>
  <si>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</si>
  <si>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</si>
  <si>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</si>
  <si>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</si>
  <si>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</si>
  <si>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</si>
  <si>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</si>
  <si>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</si>
  <si>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</si>
  <si>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</si>
  <si>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</si>
  <si>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</si>
  <si>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</si>
  <si>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</si>
  <si>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</si>
  <si>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</si>
  <si>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</si>
  <si>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</si>
  <si>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</si>
  <si>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</si>
  <si>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</si>
  <si>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</si>
  <si>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</si>
  <si>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</si>
  <si>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</si>
  <si>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</si>
  <si>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</si>
  <si>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</si>
  <si>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</si>
  <si>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</si>
  <si>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</si>
  <si>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</si>
  <si>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</si>
  <si>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</si>
  <si>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</si>
  <si>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</si>
  <si>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</si>
  <si>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</si>
  <si>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</si>
  <si>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</si>
  <si>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</si>
  <si>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</si>
  <si>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</si>
  <si>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</si>
  <si>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</si>
  <si>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</si>
  <si>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</si>
  <si>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</si>
  <si>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</si>
  <si>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</si>
  <si>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</si>
  <si>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</si>
  <si>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</si>
  <si>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</si>
  <si>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</si>
  <si>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</si>
  <si>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</si>
  <si>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</si>
  <si>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</si>
  <si>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</si>
  <si>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</si>
  <si>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</si>
  <si>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</si>
  <si>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</si>
  <si>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</si>
  <si>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</si>
  <si>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</si>
  <si>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</si>
  <si>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</si>
  <si>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</si>
  <si>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</si>
  <si>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</si>
  <si>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</si>
  <si>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</si>
  <si>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</si>
  <si>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</si>
  <si>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</si>
  <si>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</si>
  <si>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</si>
  <si>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</si>
  <si>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</si>
  <si>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</si>
  <si>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</si>
  <si>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</si>
  <si>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</si>
  <si>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</si>
  <si>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</si>
  <si>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</si>
  <si>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</si>
  <si>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</si>
  <si>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</si>
  <si>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</si>
  <si>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</si>
  <si>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</si>
  <si>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</si>
  <si>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</si>
  <si>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</si>
  <si>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</si>
  <si>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</si>
  <si>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</si>
  <si>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</si>
  <si>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</si>
  <si>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</si>
  <si>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</si>
  <si>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</si>
  <si>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</si>
  <si>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</si>
  <si>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</si>
  <si>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</si>
  <si>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</si>
  <si>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</si>
  <si>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</si>
  <si>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</si>
  <si>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</si>
  <si>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</si>
  <si>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</si>
  <si>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</si>
  <si>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</si>
  <si>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</si>
  <si>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</si>
  <si>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</si>
  <si>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</si>
  <si>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</si>
  <si>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</si>
  <si>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</si>
  <si>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</si>
  <si>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</si>
  <si>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</si>
  <si>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</si>
  <si>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</si>
  <si>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</si>
  <si>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</si>
  <si>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</si>
  <si>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</si>
  <si>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</si>
  <si>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</si>
  <si>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</si>
  <si>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</si>
  <si>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</si>
  <si>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</si>
  <si>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</si>
  <si>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</si>
  <si>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</si>
  <si>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</si>
  <si>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</si>
  <si>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</si>
  <si>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</si>
  <si>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</si>
  <si>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</si>
  <si>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</si>
  <si>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</si>
  <si>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</si>
  <si>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</si>
  <si>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</si>
  <si>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</si>
  <si>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</si>
  <si>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</si>
  <si>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</si>
  <si>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</si>
  <si>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</si>
  <si>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</si>
  <si>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</si>
  <si>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</si>
  <si>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</si>
  <si>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</si>
  <si>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</si>
  <si>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</si>
  <si>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</si>
  <si>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</si>
  <si>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</si>
  <si>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</si>
  <si>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</si>
  <si>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</si>
  <si>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</si>
  <si>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</si>
  <si>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</si>
  <si>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</si>
  <si>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</si>
  <si>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</si>
  <si>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</si>
  <si>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</si>
  <si>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</si>
  <si>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</si>
  <si>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</si>
  <si>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</si>
  <si>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</si>
  <si>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</si>
  <si>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</si>
  <si>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</si>
  <si>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</si>
  <si>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</si>
  <si>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</si>
  <si>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</si>
  <si>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</si>
  <si>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</si>
  <si>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</si>
  <si>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</si>
  <si>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</si>
  <si>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</si>
  <si>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</si>
  <si>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</si>
  <si>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</si>
  <si>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</si>
  <si>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</si>
  <si>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</si>
  <si>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</si>
  <si>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</si>
  <si>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</si>
  <si>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</si>
  <si>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</si>
  <si>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</si>
  <si>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</si>
  <si>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</si>
  <si>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</si>
  <si>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</si>
  <si>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</si>
  <si>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</si>
  <si>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</si>
  <si>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</si>
  <si>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</si>
  <si>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</si>
  <si>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</si>
  <si>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</si>
  <si>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</si>
  <si>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</si>
  <si>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</si>
  <si>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</si>
  <si>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</si>
  <si>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</si>
  <si>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</si>
  <si>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</si>
  <si>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</si>
  <si>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</si>
  <si>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</si>
  <si>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</si>
  <si>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</si>
  <si>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</si>
  <si>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</si>
  <si>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</si>
  <si>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</si>
  <si>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</si>
  <si>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</si>
  <si>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</si>
  <si>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</si>
  <si>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</si>
  <si>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</si>
  <si>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</si>
  <si>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</si>
  <si>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</si>
  <si>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</si>
  <si>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</si>
  <si>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</si>
  <si>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</si>
  <si>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</si>
  <si>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</si>
  <si>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</si>
  <si>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</si>
  <si>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</si>
  <si>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</si>
  <si>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</si>
  <si>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</si>
  <si>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</si>
  <si>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</si>
  <si>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</si>
  <si>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</si>
  <si>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</si>
  <si>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</si>
  <si>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</si>
  <si>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</si>
  <si>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</si>
  <si>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</si>
  <si>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</si>
  <si>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</si>
  <si>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</si>
  <si>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</si>
  <si>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</si>
  <si>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</si>
  <si>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</si>
  <si>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</si>
  <si>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</si>
  <si>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</si>
  <si>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</si>
  <si>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</si>
  <si>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</si>
  <si>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</si>
  <si>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</si>
  <si>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</si>
  <si>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</si>
  <si>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</si>
  <si>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</si>
  <si>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</si>
  <si>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</si>
  <si>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</si>
  <si>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</si>
  <si>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</si>
  <si>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</si>
  <si>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</si>
  <si>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</si>
  <si>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</si>
  <si>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</si>
  <si>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</si>
  <si>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</si>
  <si>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</si>
  <si>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</si>
  <si>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</si>
  <si>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</si>
  <si>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</si>
  <si>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</si>
  <si>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</si>
  <si>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</si>
  <si>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</si>
  <si>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</si>
  <si>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</si>
  <si>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</si>
  <si>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</si>
  <si>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</si>
  <si>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</si>
  <si>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</si>
  <si>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</si>
  <si>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</si>
  <si>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</si>
  <si>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</si>
  <si>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</si>
  <si>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</si>
  <si>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</si>
  <si>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</si>
  <si>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</si>
  <si>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</si>
  <si>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</si>
  <si>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</si>
  <si>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</si>
  <si>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</si>
  <si>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</si>
  <si>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</si>
  <si>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</si>
  <si>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</si>
  <si>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</si>
  <si>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</si>
  <si>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</si>
  <si>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</si>
  <si>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</si>
  <si>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</si>
  <si>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</si>
  <si>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</si>
  <si>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</si>
  <si>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</si>
  <si>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</si>
  <si>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</si>
  <si>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</si>
  <si>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</si>
  <si>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</si>
  <si>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</si>
  <si>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</si>
  <si>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</si>
  <si>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</si>
  <si>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</si>
  <si>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</si>
  <si>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</si>
  <si>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</si>
  <si>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</si>
  <si>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</si>
  <si>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</si>
  <si>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</si>
  <si>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</si>
  <si>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</si>
  <si>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</si>
  <si>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</si>
  <si>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</si>
  <si>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</si>
  <si>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</si>
  <si>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</si>
  <si>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</si>
  <si>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</si>
  <si>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</si>
  <si>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</si>
  <si>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</si>
  <si>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</si>
  <si>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</si>
  <si>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</si>
  <si>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</si>
  <si>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</si>
  <si>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</si>
  <si>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</si>
  <si>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</si>
  <si>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</si>
  <si>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</si>
  <si>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</si>
  <si>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</si>
  <si>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</si>
  <si>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</si>
  <si>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</si>
  <si>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</si>
  <si>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</si>
  <si>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</si>
  <si>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</si>
  <si>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</si>
  <si>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</si>
  <si>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</si>
  <si>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</si>
  <si>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</si>
  <si>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</si>
  <si>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</si>
  <si>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</si>
  <si>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</si>
  <si>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</si>
  <si>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</si>
  <si>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</si>
  <si>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</si>
  <si>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</si>
  <si>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</si>
  <si>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</si>
  <si>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</si>
  <si>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</si>
  <si>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</si>
  <si>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</si>
  <si>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</si>
  <si>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</si>
  <si>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</si>
  <si>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</si>
  <si>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</si>
  <si>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</si>
  <si>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</si>
  <si>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</si>
  <si>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</si>
  <si>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</si>
  <si>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</si>
  <si>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</si>
  <si>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</si>
  <si>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</si>
  <si>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</si>
  <si>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</si>
  <si>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</si>
  <si>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</si>
  <si>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</si>
  <si>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</si>
  <si>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</si>
  <si>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</si>
  <si>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</si>
  <si>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</si>
  <si>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</si>
  <si>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</si>
  <si>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</si>
  <si>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</si>
  <si>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</si>
  <si>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</si>
  <si>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</si>
  <si>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</si>
  <si>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</si>
  <si>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</si>
  <si>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</si>
  <si>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</si>
  <si>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</si>
  <si>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</si>
  <si>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</si>
  <si>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</si>
  <si>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</si>
  <si>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</si>
  <si>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</si>
  <si>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</si>
  <si>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</si>
  <si>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</si>
  <si>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</si>
  <si>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</si>
  <si>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</si>
  <si>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</si>
  <si>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</si>
  <si>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</si>
  <si>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</si>
  <si>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</si>
  <si>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</si>
  <si>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</si>
  <si>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</si>
  <si>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</si>
  <si>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</si>
  <si>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</si>
  <si>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</si>
  <si>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</si>
  <si>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</si>
  <si>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</si>
  <si>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</si>
  <si>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</si>
  <si>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</si>
  <si>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</si>
  <si>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</si>
  <si>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</si>
  <si>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</si>
  <si>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</si>
  <si>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</si>
  <si>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</si>
  <si>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</si>
  <si>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</si>
  <si>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</si>
  <si>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</si>
  <si>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</si>
  <si>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</si>
  <si>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</si>
  <si>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</si>
  <si>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</si>
  <si>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</si>
  <si>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</si>
  <si>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</si>
  <si>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</si>
  <si>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</si>
  <si>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</si>
  <si>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</si>
  <si>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</si>
  <si>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</si>
  <si>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</si>
  <si>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</si>
  <si>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</si>
  <si>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</si>
  <si>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</si>
  <si>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</si>
  <si>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</si>
  <si>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</si>
  <si>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</si>
  <si>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</si>
  <si>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</si>
  <si>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</si>
  <si>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</si>
  <si>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</si>
  <si>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</si>
  <si>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</si>
  <si>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</si>
  <si>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</si>
  <si>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</si>
  <si>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</si>
  <si>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</si>
  <si>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</si>
  <si>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</si>
  <si>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</si>
  <si>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</si>
  <si>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</si>
  <si>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</si>
  <si>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</si>
  <si>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</si>
  <si>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</si>
  <si>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</si>
  <si>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</si>
  <si>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</si>
  <si>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</si>
  <si>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</si>
  <si>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</si>
  <si>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</si>
  <si>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</si>
  <si>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</si>
  <si>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</si>
  <si>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</si>
  <si>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</si>
  <si>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</si>
  <si>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</si>
  <si>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</si>
  <si>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</si>
  <si>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</si>
  <si>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</si>
  <si>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</si>
  <si>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</si>
  <si>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</si>
  <si>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</si>
  <si>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</si>
  <si>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</si>
  <si>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</si>
  <si>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</si>
  <si>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</si>
  <si>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</si>
  <si>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</si>
  <si>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</si>
  <si>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</si>
  <si>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</si>
  <si>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</si>
  <si>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</si>
  <si>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</si>
  <si>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</si>
  <si>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</si>
  <si>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</si>
  <si>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</si>
  <si>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</si>
  <si>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</si>
  <si>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</si>
  <si>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</si>
  <si>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</si>
  <si>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</si>
  <si>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</si>
  <si>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</si>
  <si>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</si>
  <si>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</si>
  <si>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</si>
  <si>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</si>
  <si>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</si>
  <si>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</si>
  <si>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</si>
  <si>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</si>
  <si>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</si>
  <si>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</si>
  <si>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</si>
  <si>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</si>
  <si>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</si>
  <si>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</si>
  <si>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</si>
  <si>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</si>
  <si>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</si>
  <si>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</si>
  <si>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</si>
  <si>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</si>
  <si>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</si>
  <si>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</si>
  <si>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</si>
  <si>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</si>
  <si>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</si>
  <si>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</si>
  <si>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</si>
  <si>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</si>
  <si>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</si>
  <si>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</si>
  <si>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</si>
  <si>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</si>
  <si>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</si>
  <si>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</si>
  <si>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</si>
  <si>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</si>
  <si>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</si>
  <si>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</si>
  <si>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</si>
  <si>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</si>
  <si>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</si>
  <si>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</si>
  <si>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</si>
  <si>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</si>
  <si>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</si>
  <si>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</si>
  <si>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</si>
  <si>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</si>
  <si>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</si>
  <si>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</si>
  <si>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</si>
  <si>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</si>
  <si>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</si>
  <si>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</si>
  <si>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</si>
  <si>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</si>
  <si>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</si>
  <si>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</si>
  <si>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</si>
  <si>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</si>
  <si>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</si>
  <si>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</si>
  <si>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</si>
  <si>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</si>
  <si>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</si>
  <si>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</si>
  <si>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</si>
  <si>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</si>
  <si>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</si>
  <si>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</si>
  <si>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</si>
  <si>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</si>
  <si>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</si>
  <si>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</si>
  <si>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</si>
  <si>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</si>
  <si>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</si>
  <si>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</si>
  <si>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</si>
  <si>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</si>
  <si>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</si>
  <si>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</si>
  <si>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</si>
  <si>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</si>
  <si>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</si>
  <si>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</si>
  <si>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</si>
  <si>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</si>
  <si>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</si>
  <si>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</si>
  <si>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</si>
  <si>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</si>
  <si>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</si>
  <si>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</si>
  <si>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</si>
  <si>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</si>
  <si>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</si>
  <si>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</si>
  <si>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</si>
  <si>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</si>
  <si>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</si>
  <si>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</si>
  <si>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</si>
  <si>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</si>
  <si>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</si>
  <si>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</si>
  <si>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</si>
  <si>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</si>
  <si>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</si>
  <si>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</si>
  <si>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</si>
  <si>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</si>
  <si>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</si>
  <si>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</si>
  <si>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</si>
  <si>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</si>
  <si>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</si>
  <si>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</si>
  <si>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</si>
  <si>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</si>
  <si>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</si>
  <si>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</si>
  <si>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</si>
  <si>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</si>
  <si>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</si>
  <si>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</si>
  <si>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</si>
  <si>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</si>
  <si>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</si>
  <si>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</si>
  <si>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</si>
  <si>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</si>
  <si>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</si>
  <si>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</si>
  <si>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</si>
  <si>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</si>
  <si>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</si>
  <si>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</si>
  <si>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</si>
  <si>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</si>
  <si>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</si>
  <si>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</si>
  <si>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</si>
  <si>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</si>
  <si>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</si>
  <si>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</si>
  <si>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</si>
  <si>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</si>
  <si>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</si>
  <si>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</si>
  <si>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</si>
  <si>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</si>
  <si>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</si>
  <si>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</si>
  <si>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</si>
  <si>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</si>
  <si>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</si>
  <si>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</si>
  <si>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</si>
  <si>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</si>
  <si>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</si>
  <si>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</si>
  <si>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</si>
  <si>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</si>
  <si>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</si>
  <si>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</si>
  <si>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</si>
  <si>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</si>
  <si>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</si>
  <si>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</si>
  <si>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</si>
  <si>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</si>
  <si>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</si>
  <si>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</si>
  <si>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</si>
  <si>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</si>
  <si>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</si>
  <si>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</si>
  <si>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</si>
  <si>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</si>
  <si>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</si>
  <si>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</si>
  <si>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</si>
  <si>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</si>
  <si>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</si>
  <si>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</si>
  <si>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</si>
  <si>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</si>
  <si>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</si>
  <si>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</si>
  <si>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</si>
  <si>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</si>
  <si>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</si>
  <si>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</si>
  <si>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</si>
  <si>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</si>
  <si>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</si>
  <si>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</si>
  <si>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</si>
  <si>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</si>
  <si>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</si>
  <si>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</si>
  <si>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</si>
  <si>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</si>
  <si>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</si>
  <si>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</si>
  <si>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</si>
  <si>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</si>
  <si>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</si>
  <si>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</si>
  <si>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</si>
  <si>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</si>
  <si>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</si>
  <si>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</si>
  <si>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</si>
  <si>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</si>
  <si>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</si>
  <si>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</si>
  <si>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</si>
  <si>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</si>
  <si>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</si>
  <si>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</si>
  <si>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</si>
  <si>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</si>
  <si>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</si>
  <si>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</si>
  <si>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</si>
  <si>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</si>
  <si>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</si>
  <si>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</si>
  <si>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</si>
  <si>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</si>
  <si>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</si>
  <si>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</si>
  <si>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</si>
  <si>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</si>
  <si>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</si>
  <si>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</si>
  <si>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</si>
  <si>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</si>
  <si>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</si>
  <si>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</si>
  <si>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</si>
  <si>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</si>
  <si>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</si>
  <si>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</si>
  <si>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</si>
  <si>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</si>
  <si>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</si>
  <si>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</si>
  <si>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</si>
  <si>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</si>
  <si>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</si>
  <si>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</si>
  <si>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</si>
  <si>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</si>
  <si>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</si>
  <si>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</si>
  <si>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</si>
  <si>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</si>
  <si>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</si>
  <si>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</si>
  <si>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</si>
  <si>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</si>
  <si>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</si>
  <si>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</si>
  <si>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</si>
  <si>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</si>
  <si>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</si>
  <si>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</si>
  <si>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</si>
  <si>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</si>
  <si>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</si>
  <si>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</si>
  <si>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</si>
  <si>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</si>
  <si>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</si>
  <si>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</si>
  <si>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</si>
  <si>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</si>
  <si>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</si>
  <si>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</si>
  <si>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</si>
  <si>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</si>
  <si>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</si>
  <si>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</si>
  <si>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</si>
  <si>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</si>
  <si>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</si>
  <si>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</si>
  <si>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</si>
  <si>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</si>
  <si>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</si>
  <si>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</si>
  <si>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</si>
  <si>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</si>
  <si>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</si>
  <si>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</si>
  <si>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</si>
  <si>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</si>
  <si>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</si>
  <si>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</si>
  <si>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</si>
  <si>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</si>
  <si>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</si>
  <si>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</si>
  <si>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</si>
  <si>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</si>
  <si>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</si>
  <si>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</si>
  <si>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</si>
  <si>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</si>
  <si>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</si>
  <si>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</si>
  <si>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</si>
  <si>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</si>
  <si>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</si>
  <si>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</si>
  <si>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</si>
  <si>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</si>
  <si>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</si>
  <si>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</si>
  <si>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</si>
  <si>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</si>
  <si>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</si>
  <si>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</si>
  <si>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</si>
  <si>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</si>
  <si>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</si>
  <si>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</si>
  <si>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</si>
  <si>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</si>
  <si>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</si>
  <si>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</si>
  <si>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</si>
  <si>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</si>
  <si>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</si>
  <si>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</si>
  <si>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</si>
  <si>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</si>
  <si>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</si>
  <si>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</si>
  <si>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</si>
  <si>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</si>
  <si>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</si>
  <si>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</si>
  <si>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</si>
  <si>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</si>
  <si>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</si>
  <si>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</si>
  <si>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</si>
  <si>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</si>
  <si>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</si>
  <si>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</si>
  <si>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</si>
  <si>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</si>
  <si>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</si>
  <si>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</si>
  <si>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</si>
  <si>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</si>
  <si>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</si>
  <si>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</si>
  <si>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</si>
  <si>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</si>
  <si>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</si>
  <si>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</si>
  <si>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</si>
  <si>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</si>
  <si>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</si>
  <si>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</si>
  <si>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</si>
  <si>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</si>
  <si>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</si>
  <si>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</si>
  <si>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</si>
  <si>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</si>
  <si>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</si>
  <si>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</si>
  <si>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</si>
  <si>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</si>
  <si>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</si>
  <si>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</si>
  <si>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</si>
  <si>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</si>
  <si>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</si>
  <si>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</si>
  <si>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</si>
  <si>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</si>
  <si>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</si>
  <si>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</si>
  <si>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</si>
  <si>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</si>
  <si>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</si>
  <si>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</si>
  <si>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</si>
  <si>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</si>
  <si>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</si>
  <si>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</si>
  <si>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</si>
  <si>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</si>
  <si>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</si>
  <si>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</si>
  <si>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</si>
  <si>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</si>
  <si>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</si>
  <si>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</si>
  <si>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</si>
  <si>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</si>
  <si>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</si>
  <si>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</si>
  <si>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</si>
  <si>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</si>
  <si>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</si>
  <si>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</si>
  <si>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</si>
  <si>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</si>
  <si>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</si>
  <si>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</si>
  <si>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</si>
  <si>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</si>
  <si>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</si>
  <si>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</si>
  <si>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</si>
  <si>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</si>
  <si>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</si>
  <si>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</si>
  <si>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</si>
  <si>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</si>
  <si>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</si>
  <si>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</si>
  <si>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</si>
  <si>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</si>
  <si>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</si>
  <si>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</si>
  <si>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</si>
  <si>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</si>
  <si>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</si>
  <si>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</si>
  <si>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</si>
  <si>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</si>
  <si>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</si>
  <si>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</si>
  <si>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</si>
  <si>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</si>
  <si>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</si>
  <si>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</si>
  <si>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</si>
  <si>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</si>
  <si>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</si>
  <si>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</si>
  <si>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</si>
  <si>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</si>
  <si>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</si>
  <si>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</si>
  <si>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</si>
  <si>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</si>
  <si>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</si>
  <si>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</si>
  <si>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</si>
  <si>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</si>
  <si>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</si>
  <si>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</si>
  <si>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</si>
  <si>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</si>
  <si>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</si>
  <si>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</si>
  <si>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</si>
  <si>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</si>
  <si>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</si>
  <si>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</si>
  <si>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</si>
  <si>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</si>
  <si>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</si>
  <si>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</si>
  <si>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</si>
  <si>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</si>
  <si>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</si>
  <si>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</si>
  <si>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</si>
  <si>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</si>
  <si>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</si>
  <si>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</si>
  <si>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</si>
  <si>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</si>
  <si>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</si>
  <si>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</si>
  <si>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</si>
  <si>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</si>
  <si>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</si>
  <si>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</si>
  <si>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</si>
  <si>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</si>
  <si>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</si>
  <si>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</si>
  <si>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</si>
  <si>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</si>
  <si>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</si>
  <si>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</si>
  <si>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</si>
  <si>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</si>
  <si>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</si>
  <si>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</si>
  <si>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</si>
  <si>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</si>
  <si>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</si>
  <si>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</si>
  <si>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</si>
  <si>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</si>
  <si>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</si>
  <si>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</si>
  <si>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</si>
  <si>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</si>
  <si>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</si>
  <si>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</si>
  <si>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</si>
  <si>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</si>
  <si>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</si>
  <si>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</si>
  <si>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</si>
  <si>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</si>
  <si>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</si>
  <si>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</si>
  <si>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</si>
  <si>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</si>
  <si>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</si>
  <si>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</si>
  <si>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</si>
  <si>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</si>
  <si>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</si>
  <si>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</si>
  <si>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</si>
  <si>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</si>
  <si>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</si>
  <si>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</si>
  <si>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</si>
  <si>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</si>
  <si>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</si>
  <si>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</si>
  <si>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</si>
  <si>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</si>
  <si>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</si>
  <si>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</si>
  <si>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</si>
  <si>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</si>
  <si>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</si>
  <si>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</si>
  <si>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</si>
  <si>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</si>
  <si>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</si>
  <si>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</si>
  <si>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</si>
  <si>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</si>
  <si>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</si>
  <si>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</si>
  <si>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</si>
  <si>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</si>
  <si>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</si>
  <si>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</si>
  <si>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</si>
  <si>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</si>
  <si>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</si>
  <si>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</si>
  <si>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</si>
  <si>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</si>
  <si>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</si>
  <si>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</si>
  <si>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</si>
  <si>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</si>
  <si>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</si>
  <si>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</si>
  <si>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</si>
  <si>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</si>
  <si>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</si>
  <si>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</si>
  <si>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</si>
  <si>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</si>
  <si>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</si>
  <si>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</si>
  <si>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</si>
  <si>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</si>
  <si>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</si>
  <si>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</si>
  <si>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</si>
  <si>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</si>
  <si>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</si>
  <si>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</si>
  <si>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</si>
  <si>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</si>
  <si>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</si>
  <si>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</si>
  <si>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</si>
  <si>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</si>
  <si>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</si>
  <si>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</si>
  <si>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</si>
  <si>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</si>
  <si>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</si>
  <si>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</si>
  <si>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</si>
  <si>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</si>
  <si>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</si>
  <si>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</si>
  <si>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</si>
  <si>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</si>
  <si>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</si>
  <si>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</si>
  <si>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</si>
  <si>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</si>
  <si>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</si>
  <si>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</si>
  <si>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</si>
  <si>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</si>
  <si>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</si>
  <si>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</si>
  <si>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</si>
  <si>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</si>
  <si>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</si>
  <si>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</si>
  <si>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</si>
  <si>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</si>
  <si>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</si>
  <si>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</si>
  <si>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</si>
  <si>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</si>
  <si>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</si>
  <si>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</si>
  <si>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</si>
  <si>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</si>
  <si>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</si>
  <si>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</si>
  <si>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</si>
  <si>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</si>
  <si>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</si>
  <si>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</si>
  <si>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</si>
  <si>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</si>
  <si>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</si>
  <si>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</si>
  <si>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</si>
  <si>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</si>
  <si>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</si>
  <si>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</si>
  <si>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</si>
  <si>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</si>
  <si>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</si>
  <si>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</si>
  <si>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</si>
  <si>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</si>
  <si>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</si>
  <si>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</si>
  <si>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</si>
  <si>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</si>
  <si>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</si>
  <si>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</si>
  <si>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</si>
  <si>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</si>
  <si>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</si>
  <si>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</si>
  <si>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</si>
  <si>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</si>
  <si>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</si>
  <si>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</si>
  <si>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</si>
  <si>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</si>
  <si>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</si>
  <si>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</si>
  <si>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</si>
  <si>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</si>
  <si>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</si>
  <si>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</si>
  <si>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</si>
  <si>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</si>
  <si>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</si>
  <si>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</si>
  <si>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</si>
  <si>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</si>
  <si>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</si>
  <si>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</si>
  <si>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</si>
  <si>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</si>
  <si>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</si>
  <si>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</si>
  <si>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</si>
  <si>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</si>
  <si>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</si>
  <si>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</si>
  <si>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</si>
  <si>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</si>
  <si>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</si>
  <si>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</si>
  <si>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</si>
  <si>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</si>
  <si>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</si>
  <si>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</si>
  <si>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</si>
  <si>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</si>
  <si>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</si>
  <si>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</si>
  <si>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</si>
  <si>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</si>
  <si>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</si>
  <si>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</si>
  <si>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</si>
  <si>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</si>
  <si>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</si>
  <si>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</si>
  <si>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</si>
  <si>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</si>
  <si>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</si>
  <si>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</si>
  <si>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</si>
  <si>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</si>
  <si>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</si>
  <si>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</si>
  <si>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</si>
  <si>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</si>
  <si>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</si>
  <si>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</si>
  <si>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</si>
  <si>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</si>
  <si>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</si>
  <si>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</si>
  <si>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</si>
  <si>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</si>
  <si>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</si>
  <si>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</si>
  <si>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</si>
  <si>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</si>
  <si>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</si>
  <si>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</si>
  <si>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</si>
  <si>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</si>
  <si>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</si>
  <si>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</si>
  <si>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</si>
  <si>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</si>
  <si>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</si>
  <si>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</si>
  <si>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</si>
  <si>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</si>
  <si>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</si>
  <si>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</si>
  <si>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</si>
  <si>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</si>
  <si>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</si>
  <si>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</si>
  <si>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</si>
  <si>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</si>
  <si>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</si>
  <si>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</si>
  <si>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</si>
  <si>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</si>
  <si>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</si>
  <si>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</si>
  <si>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</si>
  <si>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</si>
  <si>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</si>
  <si>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</si>
  <si>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</si>
  <si>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</si>
  <si>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</si>
  <si>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</si>
  <si>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</si>
  <si>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</si>
  <si>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</si>
  <si>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</si>
  <si>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</si>
  <si>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</si>
  <si>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</si>
  <si>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</si>
  <si>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</si>
  <si>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</si>
  <si>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</si>
  <si>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</si>
  <si>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</si>
  <si>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</si>
  <si>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</si>
  <si>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</si>
  <si>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</si>
  <si>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</si>
  <si>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</si>
  <si>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</si>
  <si>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</si>
  <si>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</si>
  <si>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</si>
  <si>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</si>
  <si>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</si>
  <si>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</si>
  <si>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</si>
  <si>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</si>
  <si>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</si>
  <si>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</si>
  <si>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</si>
  <si>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</si>
  <si>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</si>
  <si>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</si>
  <si>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</si>
  <si>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</si>
  <si>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</si>
  <si>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</si>
  <si>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</si>
  <si>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</si>
  <si>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</si>
  <si>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</si>
  <si>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</si>
  <si>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</si>
  <si>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</si>
  <si>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</si>
  <si>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</si>
  <si>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</si>
  <si>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</si>
  <si>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</si>
  <si>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</si>
  <si>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</si>
  <si>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</si>
  <si>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</si>
  <si>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</si>
  <si>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</si>
  <si>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</si>
  <si>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</si>
  <si>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</si>
  <si>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</si>
  <si>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</si>
  <si>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</si>
  <si>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</si>
  <si>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</si>
  <si>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</si>
  <si>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</si>
  <si>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</si>
  <si>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</si>
  <si>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</si>
  <si>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</si>
  <si>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</si>
  <si>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</si>
  <si>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</si>
  <si>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</si>
  <si>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</si>
  <si>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</si>
  <si>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</si>
  <si>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</si>
  <si>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</si>
  <si>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</si>
  <si>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</si>
  <si>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</si>
  <si>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</si>
  <si>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</si>
  <si>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</si>
  <si>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</si>
  <si>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</si>
  <si>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</si>
  <si>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</si>
  <si>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</si>
  <si>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</si>
  <si>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</si>
  <si>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</si>
  <si>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</si>
  <si>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</si>
  <si>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</si>
  <si>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</si>
  <si>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</si>
  <si>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</si>
  <si>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</si>
  <si>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</si>
  <si>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</si>
  <si>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</si>
  <si>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</si>
  <si>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</si>
  <si>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</si>
  <si>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</si>
  <si>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</si>
  <si>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</si>
  <si>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</si>
  <si>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</si>
  <si>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</si>
  <si>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</si>
  <si>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</si>
  <si>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</si>
  <si>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</si>
  <si>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</si>
  <si>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</si>
  <si>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</si>
  <si>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</si>
  <si>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</si>
  <si>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</si>
  <si>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</si>
  <si>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</si>
  <si>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</si>
  <si>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</si>
  <si>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</si>
  <si>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</si>
  <si>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</si>
  <si>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</si>
  <si>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</si>
  <si>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</si>
  <si>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</si>
  <si>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</si>
  <si>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</si>
  <si>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</si>
  <si>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</si>
  <si>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</si>
  <si>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</si>
  <si>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</si>
  <si>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</si>
  <si>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</si>
  <si>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</si>
  <si>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</si>
  <si>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</si>
  <si>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</si>
  <si>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</si>
  <si>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</si>
  <si>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</si>
  <si>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</si>
  <si>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</si>
  <si>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</si>
  <si>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</si>
  <si>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</si>
  <si>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</si>
  <si>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</si>
  <si>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</si>
  <si>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</si>
  <si>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</si>
  <si>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</si>
  <si>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</si>
  <si>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</si>
  <si>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</si>
  <si>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</si>
  <si>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</si>
  <si>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</si>
  <si>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</si>
  <si>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</si>
  <si>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</si>
  <si>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</si>
  <si>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</si>
  <si>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</si>
  <si>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</si>
  <si>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</si>
  <si>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</si>
  <si>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</si>
  <si>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</si>
  <si>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</si>
  <si>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</si>
  <si>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</si>
  <si>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</si>
  <si>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</si>
  <si>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</si>
  <si>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</si>
  <si>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</si>
  <si>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</si>
  <si>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</si>
  <si>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</si>
  <si>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</si>
  <si>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</si>
  <si>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</si>
  <si>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</si>
  <si>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</si>
  <si>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</si>
  <si>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</si>
  <si>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</si>
  <si>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</si>
  <si>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</si>
  <si>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</si>
  <si>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</si>
  <si>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</si>
  <si>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</si>
  <si>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</si>
  <si>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</si>
  <si>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</si>
  <si>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</si>
  <si>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</si>
  <si>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</si>
  <si>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</si>
  <si>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</si>
  <si>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</si>
  <si>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</si>
  <si>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</si>
  <si>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</si>
  <si>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</si>
  <si>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</si>
  <si>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</si>
  <si>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</si>
  <si>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</si>
  <si>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</si>
  <si>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</si>
  <si>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</si>
  <si>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</si>
  <si>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</si>
  <si>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</si>
  <si>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</si>
  <si>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</si>
  <si>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</si>
  <si>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</si>
  <si>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</si>
  <si>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</si>
  <si>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</si>
  <si>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</si>
  <si>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</si>
  <si>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</si>
  <si>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</si>
  <si>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</si>
  <si>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</si>
  <si>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</si>
  <si>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</si>
  <si>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</si>
  <si>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</si>
  <si>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</si>
  <si>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</si>
  <si>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</si>
  <si>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</si>
  <si>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</si>
  <si>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</si>
  <si>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</si>
  <si>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</si>
  <si>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</si>
  <si>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</si>
  <si>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</si>
  <si>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</si>
  <si>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</si>
  <si>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</si>
  <si>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</si>
  <si>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</si>
  <si>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</si>
  <si>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</si>
  <si>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</si>
  <si>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</si>
  <si>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</si>
  <si>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</si>
  <si>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</si>
  <si>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</si>
  <si>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</si>
  <si>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</si>
  <si>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</si>
  <si>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</si>
  <si>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</si>
  <si>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</si>
  <si>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</si>
  <si>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</si>
  <si>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</si>
  <si>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</si>
  <si>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</si>
  <si>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</si>
  <si>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</si>
  <si>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</si>
  <si>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</si>
  <si>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</si>
  <si>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</si>
  <si>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</si>
  <si>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</si>
  <si>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</si>
  <si>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</si>
  <si>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</si>
  <si>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</si>
  <si>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</si>
  <si>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</si>
  <si>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</si>
  <si>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</si>
  <si>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</si>
  <si>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</si>
  <si>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</si>
  <si>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</si>
  <si>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</si>
  <si>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</si>
  <si>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</si>
  <si>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</si>
  <si>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</si>
  <si>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</si>
  <si>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</si>
  <si>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</si>
  <si>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</si>
  <si>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</si>
  <si>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</si>
  <si>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</si>
  <si>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</si>
  <si>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</si>
  <si>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</si>
  <si>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</si>
  <si>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</si>
  <si>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</si>
  <si>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</si>
  <si>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</si>
  <si>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</si>
  <si>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</si>
  <si>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</si>
  <si>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</si>
  <si>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</si>
  <si>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</si>
  <si>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</si>
  <si>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</si>
  <si>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</si>
  <si>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</si>
  <si>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</si>
  <si>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</si>
  <si>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</si>
  <si>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</si>
  <si>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</si>
  <si>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</si>
  <si>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</si>
  <si>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</si>
  <si>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</si>
  <si>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</si>
  <si>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</si>
  <si>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</si>
  <si>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</si>
  <si>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</si>
  <si>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</si>
  <si>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</si>
  <si>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</si>
  <si>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</si>
  <si>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</si>
  <si>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</si>
  <si>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</si>
  <si>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</si>
  <si>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</si>
  <si>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</si>
  <si>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</si>
  <si>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</si>
  <si>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</si>
  <si>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</si>
  <si>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</si>
  <si>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</si>
  <si>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</si>
  <si>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</si>
  <si>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</si>
  <si>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</si>
  <si>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</si>
  <si>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</si>
  <si>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</si>
  <si>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</si>
  <si>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</si>
  <si>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</si>
  <si>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</si>
  <si>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</si>
  <si>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</si>
  <si>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</si>
  <si>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</si>
  <si>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</si>
  <si>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</si>
  <si>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</si>
  <si>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</si>
  <si>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</si>
  <si>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</si>
  <si>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</si>
  <si>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</si>
  <si>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</si>
  <si>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</si>
  <si>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</si>
  <si>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</si>
  <si>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</si>
  <si>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</si>
  <si>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</si>
  <si>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</si>
  <si>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</si>
  <si>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</si>
  <si>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</si>
  <si>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</si>
  <si>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</si>
  <si>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</si>
  <si>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</si>
  <si>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</si>
  <si>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</si>
  <si>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</si>
  <si>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</si>
  <si>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</si>
  <si>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</si>
  <si>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</si>
  <si>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</si>
  <si>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</si>
  <si>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</si>
  <si>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</si>
  <si>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</si>
  <si>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</si>
  <si>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</si>
  <si>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</si>
  <si>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</si>
  <si>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</si>
  <si>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</si>
  <si>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</si>
  <si>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</si>
  <si>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</si>
  <si>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</si>
  <si>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</si>
  <si>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</si>
  <si>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</si>
  <si>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</si>
  <si>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</si>
  <si>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</si>
  <si>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</si>
  <si>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</si>
  <si>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</si>
  <si>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</si>
  <si>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</si>
  <si>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</si>
  <si>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</si>
  <si>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</si>
  <si>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</si>
  <si>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</si>
  <si>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</si>
  <si>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</si>
  <si>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</si>
  <si>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</si>
  <si>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</si>
  <si>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</si>
  <si>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</si>
  <si>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</si>
  <si>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</si>
  <si>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</si>
  <si>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</si>
  <si>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</si>
  <si>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</si>
  <si>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</si>
  <si>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</si>
  <si>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</si>
  <si>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</si>
  <si>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</si>
  <si>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</si>
  <si>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</si>
  <si>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</si>
  <si>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</si>
  <si>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</si>
  <si>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</si>
  <si>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</si>
  <si>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</si>
  <si>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</si>
  <si>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</si>
  <si>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</si>
  <si>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</si>
  <si>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</si>
  <si>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</si>
  <si>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</si>
  <si>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</si>
  <si>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</si>
  <si>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</si>
  <si>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</si>
  <si>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</si>
  <si>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</si>
  <si>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</si>
  <si>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</si>
  <si>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</si>
  <si>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</si>
  <si>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</si>
  <si>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</si>
  <si>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</si>
  <si>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</si>
  <si>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</si>
  <si>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</si>
  <si>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</si>
  <si>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</si>
  <si>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</si>
  <si>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</si>
  <si>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</si>
  <si>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</si>
  <si>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</si>
  <si>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</si>
  <si>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</si>
  <si>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</si>
  <si>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</si>
  <si>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</si>
  <si>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</si>
  <si>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</si>
  <si>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</si>
  <si>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</si>
  <si>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</si>
  <si>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</si>
  <si>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</si>
  <si>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</si>
  <si>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</si>
  <si>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</si>
  <si>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</si>
  <si>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</si>
  <si>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</si>
  <si>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</si>
  <si>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</si>
  <si>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</si>
  <si>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</si>
  <si>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</si>
  <si>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</si>
  <si>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</si>
  <si>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</si>
  <si>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</si>
  <si>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</si>
  <si>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</si>
  <si>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</si>
  <si>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</si>
  <si>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</si>
  <si>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</si>
  <si>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</si>
  <si>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</si>
  <si>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</si>
  <si>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</si>
  <si>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</si>
  <si>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</si>
  <si>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</si>
  <si>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</si>
  <si>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</si>
  <si>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</si>
  <si>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</si>
  <si>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</si>
  <si>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</si>
  <si>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</si>
  <si>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</si>
  <si>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</si>
  <si>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</si>
  <si>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</si>
  <si>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</si>
  <si>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</si>
  <si>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</si>
  <si>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</si>
  <si>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</si>
  <si>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</si>
  <si>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</si>
  <si>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</si>
  <si>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</si>
  <si>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</si>
  <si>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</si>
  <si>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</si>
  <si>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</si>
  <si>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</si>
  <si>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</si>
  <si>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</si>
  <si>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</si>
  <si>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</si>
  <si>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</si>
  <si>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</si>
  <si>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</si>
  <si>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</si>
  <si>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</si>
  <si>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</si>
  <si>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</si>
  <si>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</si>
  <si>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</si>
  <si>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</si>
  <si>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</si>
  <si>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</si>
  <si>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</si>
  <si>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</si>
  <si>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</si>
  <si>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</si>
  <si>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</si>
  <si>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</si>
  <si>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</si>
  <si>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</si>
  <si>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</si>
  <si>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</si>
  <si>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</si>
  <si>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</si>
  <si>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</si>
  <si>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</si>
  <si>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</si>
  <si>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</si>
  <si>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</si>
  <si>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</si>
  <si>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</si>
  <si>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</si>
  <si>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</si>
  <si>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</si>
  <si>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</si>
  <si>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</si>
  <si>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</si>
  <si>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</si>
  <si>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</si>
  <si>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</si>
  <si>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</si>
  <si>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</si>
  <si>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</si>
  <si>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</si>
  <si>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</si>
  <si>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</si>
  <si>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</si>
  <si>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</si>
  <si>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</si>
  <si>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</si>
  <si>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</si>
  <si>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</si>
  <si>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</si>
  <si>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</si>
  <si>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</si>
  <si>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</si>
  <si>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</si>
  <si>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</si>
  <si>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</si>
  <si>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</si>
  <si>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</si>
  <si>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</si>
  <si>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</si>
  <si>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</si>
  <si>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</si>
  <si>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</si>
  <si>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</si>
  <si>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</si>
  <si>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</si>
  <si>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</si>
  <si>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</si>
  <si>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</si>
  <si>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</si>
  <si>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</si>
  <si>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</si>
  <si>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</si>
  <si>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</si>
  <si>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</si>
  <si>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</si>
  <si>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</si>
  <si>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</si>
  <si>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</si>
  <si>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</si>
  <si>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</si>
  <si>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</si>
  <si>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</si>
  <si>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</si>
  <si>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</si>
  <si>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</si>
  <si>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</si>
  <si>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</si>
  <si>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</si>
  <si>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</si>
  <si>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</si>
  <si>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</si>
  <si>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</si>
  <si>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</si>
  <si>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</si>
  <si>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</si>
  <si>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</si>
  <si>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</si>
  <si>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</si>
  <si>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</si>
  <si>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</si>
  <si>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</si>
  <si>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</si>
  <si>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</si>
  <si>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</si>
  <si>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</si>
  <si>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</si>
  <si>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</si>
  <si>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</si>
  <si>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</si>
  <si>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</si>
  <si>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</si>
  <si>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</si>
  <si>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</si>
  <si>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</si>
  <si>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</si>
  <si>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</si>
  <si>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</si>
  <si>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</si>
  <si>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</si>
  <si>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</si>
  <si>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</si>
  <si>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</si>
  <si>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</si>
  <si>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</si>
  <si>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</si>
  <si>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</si>
  <si>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</si>
  <si>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</si>
  <si>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</si>
  <si>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</si>
  <si>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</si>
  <si>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</si>
  <si>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</si>
  <si>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</si>
  <si>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</si>
  <si>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</si>
  <si>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</si>
  <si>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</si>
  <si>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</si>
  <si>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</si>
  <si>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</si>
  <si>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</si>
  <si>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</si>
  <si>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</si>
  <si>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</si>
  <si>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</si>
  <si>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</si>
  <si>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</si>
  <si>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</si>
  <si>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</si>
  <si>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</si>
  <si>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</si>
  <si>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</si>
  <si>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</si>
  <si>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</si>
  <si>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</si>
  <si>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</si>
  <si>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</si>
  <si>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</si>
  <si>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</si>
  <si>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</si>
  <si>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</si>
  <si>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</si>
  <si>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</si>
  <si>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</si>
  <si>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</si>
  <si>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</si>
  <si>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</si>
  <si>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</si>
  <si>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</si>
  <si>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</si>
  <si>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</si>
  <si>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</si>
  <si>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</si>
  <si>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</si>
  <si>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</si>
  <si>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</si>
  <si>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</si>
  <si>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</si>
  <si>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</si>
  <si>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</si>
  <si>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</si>
  <si>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</si>
  <si>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</si>
  <si>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</si>
  <si>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</si>
  <si>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</si>
  <si>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</si>
  <si>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</si>
  <si>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</si>
  <si>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</si>
  <si>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</si>
  <si>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</si>
  <si>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</si>
  <si>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</si>
  <si>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</si>
  <si>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</si>
  <si>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</si>
  <si>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</si>
  <si>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</si>
  <si>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</si>
  <si>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</si>
  <si>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</si>
  <si>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</si>
  <si>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</si>
  <si>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</si>
  <si>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</si>
  <si>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</si>
  <si>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</si>
  <si>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</si>
  <si>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</si>
  <si>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</si>
  <si>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</si>
  <si>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</si>
  <si>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</si>
  <si>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</si>
  <si>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</si>
  <si>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</si>
  <si>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</si>
  <si>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</si>
  <si>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</si>
  <si>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</si>
  <si>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</si>
  <si>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</si>
  <si>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</si>
  <si>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</si>
  <si>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</si>
  <si>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</si>
  <si>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</si>
  <si>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</si>
  <si>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</si>
  <si>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</si>
  <si>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</si>
  <si>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</si>
  <si>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</si>
  <si>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</si>
  <si>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</si>
  <si>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</si>
  <si>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</si>
  <si>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</si>
  <si>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</si>
  <si>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</si>
  <si>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</si>
  <si>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</si>
  <si>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</si>
  <si>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</si>
  <si>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</si>
  <si>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</si>
  <si>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</si>
  <si>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</si>
  <si>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</si>
  <si>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</si>
  <si>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</si>
  <si>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</si>
  <si>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</si>
  <si>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</si>
  <si>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</si>
  <si>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</si>
  <si>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</si>
  <si>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</si>
  <si>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</si>
  <si>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</si>
  <si>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</si>
  <si>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</si>
  <si>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</si>
  <si>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</si>
  <si>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</si>
  <si>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</si>
  <si>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</si>
  <si>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</si>
  <si>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</si>
  <si>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</si>
  <si>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</si>
  <si>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</si>
  <si>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</si>
  <si>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</si>
  <si>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</si>
  <si>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</si>
  <si>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</si>
  <si>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</si>
  <si>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</si>
  <si>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</si>
  <si>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</si>
  <si>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</si>
  <si>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</si>
  <si>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</si>
  <si>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</si>
  <si>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</si>
  <si>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</si>
  <si>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</si>
  <si>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</si>
  <si>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</si>
  <si>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</si>
  <si>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</si>
  <si>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</si>
  <si>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</si>
  <si>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</si>
  <si>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</si>
  <si>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</si>
  <si>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</si>
  <si>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</si>
  <si>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</si>
  <si>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</si>
  <si>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</si>
  <si>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</si>
  <si>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</si>
  <si>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</si>
  <si>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</si>
  <si>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</si>
  <si>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</si>
  <si>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</si>
  <si>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</si>
  <si>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</si>
  <si>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</si>
  <si>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</si>
  <si>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</si>
  <si>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</si>
  <si>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</si>
  <si>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</si>
  <si>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</si>
  <si>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</si>
  <si>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</si>
  <si>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</si>
  <si>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</si>
  <si>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</si>
  <si>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</si>
  <si>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</si>
  <si>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</si>
  <si>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</si>
  <si>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</si>
  <si>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</si>
  <si>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</si>
  <si>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</si>
  <si>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</si>
  <si>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</si>
  <si>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</si>
  <si>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</si>
  <si>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</si>
  <si>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</si>
  <si>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</si>
  <si>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</si>
  <si>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</si>
  <si>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</si>
  <si>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</si>
  <si>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</si>
  <si>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</si>
  <si>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</si>
  <si>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</si>
  <si>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</si>
  <si>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</si>
  <si>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</si>
  <si>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</si>
  <si>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</si>
  <si>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</si>
  <si>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</si>
  <si>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</si>
  <si>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</si>
  <si>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</si>
  <si>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</si>
  <si>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</si>
  <si>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</si>
  <si>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</si>
  <si>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</si>
  <si>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</si>
  <si>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</si>
  <si>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</si>
  <si>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</si>
  <si>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</si>
  <si>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</si>
  <si>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</si>
  <si>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</si>
  <si>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</si>
  <si>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</si>
  <si>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</si>
  <si>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</si>
  <si>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</si>
  <si>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</si>
  <si>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</si>
  <si>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</si>
  <si>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</si>
  <si>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</si>
  <si>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</si>
  <si>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</si>
  <si>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</si>
  <si>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</si>
  <si>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</si>
  <si>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</si>
  <si>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</si>
  <si>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</si>
  <si>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</si>
  <si>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</si>
  <si>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</si>
  <si>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</si>
  <si>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</si>
  <si>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</si>
  <si>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</si>
  <si>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</si>
  <si>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</si>
  <si>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</si>
  <si>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</si>
  <si>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</si>
  <si>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</si>
  <si>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</si>
  <si>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</si>
  <si>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</si>
  <si>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</si>
  <si>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</si>
  <si>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</si>
  <si>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</si>
  <si>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</si>
  <si>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</si>
  <si>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</si>
  <si>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</si>
  <si>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</si>
  <si>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</si>
  <si>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</si>
  <si>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</si>
  <si>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</si>
  <si>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</si>
  <si>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</si>
  <si>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</si>
  <si>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</si>
  <si>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</si>
  <si>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</si>
  <si>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</si>
  <si>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</si>
  <si>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</si>
  <si>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</si>
  <si>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</si>
  <si>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</si>
  <si>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</si>
  <si>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</si>
  <si>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</si>
  <si>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</si>
  <si>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</si>
  <si>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</si>
  <si>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</si>
  <si>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</si>
  <si>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</si>
  <si>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</si>
  <si>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</si>
  <si>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</si>
  <si>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</si>
  <si>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</si>
  <si>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</si>
  <si>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</si>
  <si>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</si>
  <si>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</si>
  <si>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</si>
  <si>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</si>
  <si>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</si>
  <si>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</si>
  <si>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</si>
  <si>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</si>
  <si>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</si>
  <si>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</si>
  <si>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</si>
  <si>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</si>
  <si>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</si>
  <si>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</si>
  <si>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</si>
  <si>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</si>
  <si>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</si>
  <si>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</si>
  <si>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</si>
  <si>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</si>
  <si>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</si>
  <si>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</si>
  <si>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</si>
  <si>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</si>
  <si>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</si>
  <si>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</si>
  <si>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</si>
  <si>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</si>
  <si>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</si>
  <si>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</si>
  <si>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</si>
  <si>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</si>
  <si>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</si>
  <si>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</si>
  <si>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</si>
  <si>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</si>
  <si>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</si>
  <si>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</si>
  <si>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</si>
  <si>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</si>
  <si>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</si>
  <si>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</si>
  <si>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</si>
  <si>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</si>
  <si>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</si>
  <si>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</si>
  <si>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</si>
  <si>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</si>
  <si>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</si>
  <si>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</si>
  <si>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</si>
  <si>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</si>
  <si>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</si>
  <si>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</si>
  <si>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</si>
  <si>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</si>
  <si>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</si>
  <si>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</si>
  <si>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</si>
  <si>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</si>
  <si>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</si>
  <si>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</si>
  <si>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</si>
  <si>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</si>
  <si>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</si>
  <si>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</si>
  <si>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</si>
  <si>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</si>
  <si>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</si>
  <si>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</si>
  <si>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</si>
  <si>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</si>
  <si>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</si>
  <si>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</si>
  <si>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</si>
  <si>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</si>
  <si>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</si>
  <si>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</si>
  <si>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</si>
  <si>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</si>
  <si>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</si>
  <si>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</si>
  <si>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</si>
  <si>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</si>
  <si>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</si>
  <si>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</si>
  <si>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</si>
  <si>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</si>
  <si>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</si>
  <si>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</si>
  <si>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</si>
  <si>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</si>
  <si>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</si>
  <si>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</si>
  <si>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</si>
  <si>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</si>
  <si>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</si>
  <si>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</si>
  <si>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</si>
  <si>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</si>
  <si>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</si>
  <si>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</si>
  <si>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</si>
  <si>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</si>
  <si>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</si>
  <si>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</si>
  <si>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</si>
  <si>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</si>
  <si>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</si>
  <si>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</si>
  <si>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</si>
  <si>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</si>
  <si>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</si>
  <si>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</si>
  <si>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</si>
  <si>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</si>
  <si>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</si>
  <si>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</si>
  <si>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</si>
  <si>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</si>
  <si>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</si>
  <si>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</si>
  <si>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</si>
  <si>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</si>
  <si>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</si>
  <si>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</si>
  <si>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</si>
  <si>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</si>
  <si>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</si>
  <si>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</si>
  <si>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</si>
  <si>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</si>
  <si>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</si>
  <si>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</si>
  <si>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</si>
  <si>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</si>
  <si>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</si>
  <si>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</si>
  <si>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</si>
  <si>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</si>
  <si>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</si>
  <si>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</si>
  <si>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</si>
  <si>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</si>
  <si>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</si>
  <si>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</si>
  <si>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</si>
  <si>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</si>
  <si>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</si>
  <si>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</si>
  <si>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</si>
  <si>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</si>
  <si>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</si>
  <si>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</si>
  <si>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</si>
  <si>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</si>
  <si>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</si>
  <si>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</si>
  <si>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</si>
  <si>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</si>
  <si>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</si>
  <si>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</si>
  <si>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</si>
  <si>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</si>
  <si>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</si>
  <si>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</si>
  <si>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</si>
  <si>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</si>
  <si>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</si>
  <si>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</si>
  <si>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</si>
  <si>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</si>
  <si>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</si>
  <si>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</si>
  <si>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</si>
  <si>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</si>
  <si>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</si>
  <si>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</si>
  <si>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</si>
  <si>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</si>
  <si>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</si>
  <si>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</si>
  <si>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</si>
  <si>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</si>
  <si>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</si>
  <si>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</si>
  <si>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</si>
  <si>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</si>
  <si>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</si>
  <si>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</si>
  <si>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</si>
  <si>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</si>
  <si>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</si>
  <si>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</si>
  <si>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</si>
  <si>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</si>
  <si>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</si>
  <si>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</si>
  <si>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</si>
  <si>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</si>
  <si>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</si>
  <si>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</si>
  <si>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</si>
  <si>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</si>
  <si>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</si>
  <si>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</si>
  <si>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</si>
  <si>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</si>
  <si>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</si>
  <si>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</si>
  <si>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</si>
  <si>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</si>
  <si>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</si>
  <si>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</si>
  <si>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</si>
  <si>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</si>
  <si>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</si>
  <si>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</si>
  <si>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</si>
  <si>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</si>
  <si>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</si>
  <si>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</si>
  <si>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</si>
  <si>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</si>
  <si>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</si>
  <si>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</si>
  <si>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</si>
  <si>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</si>
  <si>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</si>
  <si>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</si>
  <si>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</si>
  <si>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</si>
  <si>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</si>
  <si>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</si>
  <si>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</si>
  <si>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</si>
  <si>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</si>
  <si>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</si>
  <si>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</si>
  <si>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</si>
  <si>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</si>
  <si>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</si>
  <si>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</si>
  <si>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</si>
  <si>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</si>
  <si>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</si>
  <si>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</si>
  <si>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</si>
  <si>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</si>
  <si>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</si>
  <si>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</si>
  <si>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</si>
  <si>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</si>
  <si>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</si>
  <si>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</si>
  <si>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</si>
  <si>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</si>
  <si>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</si>
  <si>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</si>
  <si>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</si>
  <si>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</si>
  <si>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</si>
  <si>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</si>
  <si>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</si>
  <si>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</si>
  <si>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</si>
  <si>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</si>
  <si>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</si>
  <si>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</si>
  <si>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</si>
  <si>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</si>
  <si>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</si>
  <si>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</si>
  <si>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</si>
  <si>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</si>
  <si>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</si>
  <si>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</si>
  <si>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</si>
  <si>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</si>
  <si>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</si>
  <si>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</si>
  <si>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</si>
  <si>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</si>
  <si>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</si>
  <si>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</si>
  <si>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</si>
  <si>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</si>
  <si>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</si>
  <si>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</si>
  <si>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</si>
  <si>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</si>
  <si>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</si>
  <si>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</si>
  <si>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</si>
  <si>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</si>
  <si>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</si>
  <si>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</si>
  <si>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</si>
  <si>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</si>
  <si>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</si>
  <si>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</si>
  <si>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</si>
  <si>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</si>
  <si>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</si>
  <si>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</si>
  <si>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</si>
  <si>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</si>
  <si>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</si>
  <si>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</si>
  <si>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</si>
  <si>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</si>
  <si>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</si>
  <si>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</si>
  <si>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</si>
  <si>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</si>
  <si>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</si>
  <si>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</si>
  <si>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</si>
  <si>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</si>
  <si>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</si>
  <si>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</si>
  <si>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</si>
  <si>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</si>
  <si>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</si>
  <si>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</si>
  <si>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</si>
  <si>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</si>
  <si>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</si>
  <si>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</si>
  <si>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</si>
  <si>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</si>
  <si>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</si>
  <si>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</si>
  <si>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</si>
  <si>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</si>
  <si>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</si>
  <si>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</si>
  <si>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</si>
  <si>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</si>
  <si>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</si>
  <si>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</si>
  <si>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</si>
  <si>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</si>
  <si>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</si>
  <si>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</si>
  <si>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</si>
  <si>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</si>
  <si>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</si>
  <si>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</si>
  <si>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</si>
  <si>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</si>
  <si>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</si>
  <si>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</si>
  <si>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</si>
  <si>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</si>
  <si>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</si>
  <si>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</si>
  <si>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</si>
  <si>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</si>
  <si>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</si>
  <si>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</si>
  <si>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</si>
  <si>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</si>
  <si>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</si>
  <si>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</si>
  <si>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</si>
  <si>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</si>
  <si>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</si>
  <si>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</si>
  <si>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</si>
  <si>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</si>
  <si>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</si>
  <si>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</si>
  <si>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</si>
  <si>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</si>
  <si>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</si>
  <si>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</si>
  <si>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</si>
  <si>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</si>
  <si>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</si>
  <si>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</si>
  <si>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</si>
  <si>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</si>
  <si>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</si>
  <si>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</si>
  <si>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</si>
  <si>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</si>
  <si>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</si>
  <si>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</si>
  <si>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</si>
  <si>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</si>
  <si>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</si>
  <si>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</si>
  <si>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</si>
  <si>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</si>
  <si>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</si>
  <si>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</si>
  <si>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</si>
  <si>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</si>
  <si>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</si>
  <si>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</si>
  <si>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</si>
  <si>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</si>
  <si>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</si>
  <si>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</si>
  <si>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</si>
  <si>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</si>
  <si>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</si>
  <si>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</si>
  <si>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</si>
  <si>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</si>
  <si>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</si>
  <si>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</si>
  <si>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</si>
  <si>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</si>
  <si>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</si>
  <si>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</si>
  <si>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</si>
  <si>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</si>
  <si>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</si>
  <si>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</si>
  <si>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</si>
  <si>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</si>
  <si>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</si>
  <si>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</si>
  <si>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</si>
  <si>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</si>
  <si>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</si>
  <si>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</si>
  <si>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</si>
  <si>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</si>
  <si>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</si>
  <si>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</si>
  <si>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</si>
  <si>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</si>
  <si>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</si>
  <si>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</si>
  <si>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</si>
  <si>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</si>
  <si>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</si>
  <si>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</si>
  <si>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</si>
  <si>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</si>
  <si>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</si>
  <si>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</si>
  <si>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</si>
  <si>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</si>
  <si>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</si>
  <si>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</si>
  <si>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</si>
  <si>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</si>
  <si>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</si>
  <si>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</si>
  <si>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</si>
  <si>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</si>
  <si>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</si>
  <si>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</si>
  <si>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</si>
  <si>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</si>
  <si>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</si>
  <si>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</si>
  <si>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</si>
  <si>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</si>
  <si>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</si>
  <si>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</si>
  <si>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</si>
  <si>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</si>
  <si>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</si>
  <si>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</si>
  <si>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</si>
  <si>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</si>
  <si>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</si>
  <si>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</si>
  <si>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</si>
  <si>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</si>
  <si>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</si>
  <si>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</si>
  <si>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</si>
  <si>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</si>
  <si>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</si>
  <si>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</si>
  <si>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</si>
  <si>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</si>
  <si>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</si>
  <si>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</si>
  <si>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</si>
  <si>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</si>
  <si>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</si>
  <si>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</si>
  <si>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</si>
  <si>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</si>
  <si>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</si>
  <si>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</si>
  <si>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</si>
  <si>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</si>
  <si>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</si>
  <si>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</si>
  <si>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</si>
  <si>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</si>
  <si>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</si>
  <si>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</si>
  <si>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</si>
  <si>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</si>
  <si>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</si>
  <si>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</si>
  <si>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</si>
  <si>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</si>
  <si>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</si>
  <si>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</si>
  <si>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</si>
  <si>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</si>
  <si>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</si>
  <si>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</si>
  <si>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</si>
  <si>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</si>
  <si>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</si>
  <si>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</si>
  <si>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</si>
  <si>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</si>
  <si>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</si>
  <si>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</si>
  <si>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</si>
  <si>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</si>
  <si>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</si>
  <si>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</si>
  <si>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</si>
  <si>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</si>
  <si>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</si>
  <si>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</si>
  <si>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</si>
  <si>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</si>
  <si>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</si>
  <si>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</si>
  <si>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</si>
  <si>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</si>
  <si>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</si>
  <si>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</si>
  <si>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</si>
  <si>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</si>
  <si>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</si>
  <si>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</si>
  <si>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</si>
  <si>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</si>
  <si>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</si>
  <si>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</si>
  <si>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</si>
  <si>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</si>
  <si>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</si>
  <si>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</si>
  <si>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</si>
  <si>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</si>
  <si>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</si>
  <si>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</si>
  <si>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</si>
  <si>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</si>
  <si>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</si>
  <si>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</si>
  <si>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</si>
  <si>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</si>
  <si>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</si>
  <si>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</si>
  <si>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</si>
  <si>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</si>
  <si>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</si>
  <si>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</si>
  <si>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</si>
  <si>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</si>
  <si>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</si>
  <si>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</si>
  <si>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</si>
  <si>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</si>
  <si>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</si>
  <si>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</si>
  <si>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</si>
  <si>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</si>
  <si>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</si>
  <si>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</si>
  <si>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</si>
  <si>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</si>
  <si>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</si>
  <si>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</si>
  <si>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</si>
  <si>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</si>
  <si>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</si>
  <si>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</si>
  <si>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</si>
  <si>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</si>
  <si>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</si>
  <si>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</si>
  <si>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</si>
  <si>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</si>
  <si>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</si>
  <si>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</si>
  <si>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</si>
  <si>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</si>
  <si>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</si>
  <si>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</si>
  <si>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</si>
  <si>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</si>
  <si>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</si>
  <si>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</si>
  <si>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</si>
  <si>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</si>
  <si>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</si>
  <si>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</si>
  <si>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</si>
  <si>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</si>
  <si>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</si>
  <si>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</si>
  <si>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</si>
  <si>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</si>
  <si>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</si>
  <si>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</si>
  <si>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</si>
  <si>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</si>
  <si>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</si>
  <si>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</si>
  <si>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</si>
  <si>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</si>
  <si>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</si>
  <si>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</si>
  <si>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</si>
  <si>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</si>
  <si>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</si>
  <si>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</si>
  <si>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</si>
  <si>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</si>
  <si>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</si>
  <si>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</si>
  <si>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</si>
  <si>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</si>
  <si>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</si>
  <si>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</si>
  <si>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</si>
  <si>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</si>
  <si>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</si>
  <si>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</si>
  <si>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</si>
  <si>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</si>
  <si>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</si>
  <si>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</si>
  <si>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</si>
  <si>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</si>
  <si>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</si>
  <si>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</si>
  <si>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</si>
  <si>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</si>
  <si>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</si>
  <si>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</si>
  <si>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</si>
  <si>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</si>
  <si>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</si>
  <si>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</si>
  <si>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</si>
  <si>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</si>
  <si>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</si>
  <si>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</si>
  <si>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</si>
  <si>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</si>
  <si>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</si>
  <si>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</si>
  <si>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</si>
  <si>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</si>
  <si>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</si>
  <si>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</si>
  <si>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</si>
  <si>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</si>
  <si>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</si>
  <si>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</si>
  <si>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</si>
  <si>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</si>
  <si>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</si>
  <si>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</si>
  <si>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</si>
  <si>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</si>
  <si>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</si>
  <si>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</si>
  <si>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</si>
  <si>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</si>
  <si>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</si>
  <si>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</si>
  <si>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</si>
  <si>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</si>
  <si>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</si>
  <si>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</si>
  <si>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</si>
  <si>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</si>
  <si>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</si>
  <si>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</si>
  <si>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</si>
  <si>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</si>
  <si>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</si>
  <si>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</si>
  <si>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</si>
  <si>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</si>
  <si>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</si>
  <si>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</si>
  <si>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</si>
  <si>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</si>
  <si>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</si>
  <si>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</si>
  <si>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</si>
  <si>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</si>
  <si>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</si>
  <si>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</si>
  <si>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</si>
  <si>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</si>
  <si>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</si>
  <si>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</si>
  <si>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</si>
  <si>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</si>
  <si>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</si>
  <si>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</si>
  <si>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</si>
  <si>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</si>
  <si>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</si>
  <si>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</si>
  <si>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</si>
  <si>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</si>
  <si>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</si>
  <si>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</si>
  <si>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</si>
  <si>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</si>
  <si>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</si>
  <si>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</si>
  <si>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</si>
  <si>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</si>
  <si>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</si>
  <si>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</si>
  <si>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</si>
  <si>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</si>
  <si>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</si>
  <si>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</si>
  <si>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</si>
  <si>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</si>
  <si>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</si>
  <si>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</si>
  <si>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</si>
  <si>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</si>
  <si>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</si>
  <si>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</si>
  <si>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</si>
  <si>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</si>
  <si>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</si>
  <si>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</si>
  <si>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</si>
  <si>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</si>
  <si>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</si>
  <si>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</si>
  <si>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</si>
  <si>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</si>
  <si>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</si>
  <si>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</si>
  <si>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</si>
  <si>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</si>
  <si>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</si>
  <si>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</si>
  <si>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</si>
  <si>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</si>
  <si>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</si>
  <si>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</si>
  <si>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</si>
  <si>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</si>
  <si>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</si>
  <si>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</si>
  <si>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</si>
  <si>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</si>
  <si>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</si>
  <si>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</si>
  <si>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</si>
  <si>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</si>
  <si>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</si>
  <si>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</si>
  <si>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</si>
  <si>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</si>
  <si>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</si>
  <si>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</si>
  <si>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</si>
  <si>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</si>
  <si>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</si>
  <si>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</si>
  <si>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</si>
  <si>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</si>
  <si>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</si>
  <si>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</si>
  <si>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</si>
  <si>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</si>
  <si>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</si>
  <si>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</si>
  <si>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</si>
  <si>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</si>
  <si>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</si>
  <si>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</si>
  <si>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</si>
  <si>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</si>
  <si>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</si>
  <si>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</si>
  <si>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</si>
  <si>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</si>
  <si>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</si>
  <si>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</si>
  <si>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</si>
  <si>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</si>
  <si>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</si>
  <si>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</si>
  <si>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</si>
  <si>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</si>
  <si>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</si>
  <si>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</si>
  <si>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</si>
  <si>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</si>
  <si>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</si>
  <si>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</si>
  <si>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</si>
  <si>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</si>
  <si>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</si>
  <si>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</si>
  <si>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</si>
  <si>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</si>
  <si>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</si>
  <si>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</si>
  <si>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</si>
  <si>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</si>
  <si>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</si>
  <si>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</si>
  <si>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</si>
  <si>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</si>
  <si>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</si>
  <si>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</si>
  <si>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</si>
  <si>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</si>
  <si>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</si>
  <si>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</si>
  <si>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</si>
  <si>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</si>
  <si>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</si>
  <si>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</si>
  <si>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</si>
  <si>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</si>
  <si>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</si>
  <si>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</si>
  <si>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</si>
  <si>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</si>
  <si>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</si>
  <si>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</si>
  <si>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</si>
  <si>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</si>
  <si>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</si>
  <si>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</si>
  <si>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</si>
  <si>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</si>
  <si>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</si>
  <si>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</si>
  <si>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</si>
  <si>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</si>
  <si>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</si>
  <si>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</si>
  <si>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</si>
  <si>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</si>
  <si>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</si>
  <si>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</si>
  <si>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</si>
  <si>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</si>
  <si>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</si>
  <si>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</si>
  <si>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</si>
  <si>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</si>
  <si>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</si>
  <si>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</si>
  <si>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</si>
  <si>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</si>
  <si>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</si>
  <si>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</si>
  <si>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</si>
  <si>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</si>
  <si>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</si>
  <si>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</si>
  <si>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</si>
  <si>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</si>
  <si>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</si>
  <si>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</si>
  <si>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</si>
  <si>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</si>
  <si>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</si>
  <si>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</si>
  <si>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</si>
  <si>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</si>
  <si>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</si>
  <si>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</si>
  <si>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</si>
  <si>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</si>
  <si>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</si>
  <si>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</si>
  <si>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</si>
  <si>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</si>
  <si>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</si>
  <si>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</si>
  <si>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</si>
  <si>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</si>
  <si>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</si>
  <si>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</si>
  <si>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</si>
  <si>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</si>
  <si>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</si>
  <si>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</si>
  <si>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</si>
  <si>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</si>
  <si>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</si>
  <si>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</si>
  <si>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</si>
  <si>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</si>
  <si>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</si>
  <si>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</si>
  <si>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</si>
  <si>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</si>
  <si>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</si>
  <si>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</si>
  <si>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</si>
  <si>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</si>
  <si>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</si>
  <si>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</si>
  <si>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</si>
  <si>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</si>
  <si>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</si>
  <si>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</si>
  <si>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</si>
  <si>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</si>
  <si>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</si>
  <si>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</si>
  <si>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</si>
  <si>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</si>
  <si>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</si>
  <si>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</si>
  <si>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</si>
  <si>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</si>
  <si>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</si>
  <si>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</si>
  <si>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</si>
  <si>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</si>
  <si>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</si>
  <si>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</si>
  <si>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</si>
  <si>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</si>
  <si>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</si>
  <si>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</si>
  <si>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</si>
  <si>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</si>
  <si>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</si>
  <si>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</si>
  <si>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</si>
  <si>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</si>
  <si>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</si>
  <si>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</si>
  <si>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</si>
  <si>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</si>
  <si>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</si>
  <si>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</si>
  <si>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</si>
  <si>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</si>
  <si>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</si>
  <si>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</si>
  <si>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</si>
  <si>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</si>
  <si>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</si>
  <si>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</si>
  <si>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</si>
  <si>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</si>
  <si>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</si>
  <si>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</si>
  <si>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</si>
  <si>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</si>
  <si>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</si>
  <si>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</si>
  <si>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</si>
  <si>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</si>
  <si>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</si>
  <si>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</si>
  <si>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</si>
  <si>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</si>
  <si>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</si>
  <si>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</si>
  <si>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</si>
  <si>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</si>
  <si>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</si>
  <si>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</si>
  <si>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</si>
  <si>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</si>
  <si>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</si>
  <si>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</si>
  <si>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</si>
  <si>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</si>
  <si>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</si>
  <si>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</si>
  <si>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</si>
  <si>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</si>
  <si>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</si>
  <si>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</si>
  <si>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</si>
  <si>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</si>
  <si>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</si>
  <si>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</si>
  <si>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</si>
  <si>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</si>
  <si>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</si>
  <si>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</si>
  <si>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</si>
  <si>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</si>
  <si>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</si>
  <si>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</si>
  <si>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</si>
  <si>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</si>
  <si>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</si>
  <si>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</si>
  <si>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</si>
  <si>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</si>
  <si>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</si>
  <si>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</si>
  <si>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</si>
  <si>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</si>
  <si>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</si>
  <si>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</si>
  <si>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</si>
  <si>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</si>
  <si>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</si>
  <si>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</si>
  <si>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</si>
  <si>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</si>
  <si>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</si>
  <si>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</si>
  <si>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</si>
  <si>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</si>
  <si>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</si>
  <si>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</si>
  <si>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</si>
  <si>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</si>
  <si>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</si>
  <si>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</si>
  <si>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</si>
  <si>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</si>
  <si>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</si>
  <si>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</si>
  <si>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</si>
  <si>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</si>
  <si>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</si>
  <si>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</si>
  <si>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</si>
  <si>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</si>
  <si>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</si>
  <si>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</si>
  <si>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</si>
  <si>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</si>
  <si>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</si>
  <si>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</si>
  <si>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</si>
  <si>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</si>
  <si>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</si>
  <si>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</si>
  <si>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</si>
  <si>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</si>
  <si>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</si>
  <si>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</si>
  <si>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</si>
  <si>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</si>
  <si>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</si>
  <si>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</si>
  <si>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</si>
  <si>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</si>
  <si>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</si>
  <si>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</si>
  <si>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</si>
  <si>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</si>
  <si>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</si>
  <si>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</si>
  <si>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</si>
  <si>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</si>
  <si>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</si>
  <si>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</si>
  <si>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</si>
  <si>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</si>
  <si>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</si>
  <si>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</si>
  <si>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</si>
  <si>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</si>
  <si>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</si>
  <si>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</si>
  <si>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</si>
  <si>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</si>
  <si>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</si>
  <si>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</si>
  <si>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</si>
  <si>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</si>
  <si>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</si>
  <si>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</si>
  <si>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</si>
  <si>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</si>
  <si>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</si>
  <si>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</si>
  <si>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</si>
  <si>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</si>
  <si>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</si>
  <si>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</si>
  <si>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</si>
  <si>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</si>
  <si>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</si>
  <si>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</si>
  <si>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</si>
  <si>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</si>
  <si>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</si>
  <si>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</si>
  <si>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</si>
  <si>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</si>
  <si>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</si>
  <si>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</si>
  <si>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</si>
  <si>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</si>
  <si>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</si>
  <si>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</si>
  <si>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</si>
  <si>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</si>
  <si>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</si>
  <si>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</si>
  <si>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</si>
  <si>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</si>
  <si>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</si>
  <si>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</si>
  <si>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</si>
  <si>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</si>
  <si>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</si>
  <si>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</si>
  <si>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</si>
  <si>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</si>
  <si>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</si>
  <si>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</si>
  <si>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</si>
  <si>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</si>
  <si>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</si>
  <si>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</si>
  <si>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</si>
  <si>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</si>
  <si>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</si>
  <si>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</si>
  <si>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</si>
  <si>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</si>
  <si>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</si>
  <si>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</si>
  <si>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</si>
  <si>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</si>
  <si>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</si>
  <si>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</si>
  <si>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</si>
  <si>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</si>
  <si>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</si>
  <si>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</si>
  <si>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</si>
  <si>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</si>
  <si>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</si>
  <si>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</si>
  <si>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</si>
  <si>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</si>
  <si>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</si>
  <si>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</si>
  <si>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</si>
  <si>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</si>
  <si>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</si>
  <si>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</si>
  <si>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</si>
  <si>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</si>
  <si>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</si>
  <si>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</si>
  <si>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</si>
  <si>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</si>
  <si>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</si>
  <si>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</si>
  <si>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</si>
  <si>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</si>
  <si>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</si>
  <si>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</si>
  <si>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</si>
  <si>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</si>
  <si>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</si>
  <si>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</si>
  <si>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</si>
  <si>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</si>
  <si>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</si>
  <si>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</si>
  <si>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</si>
  <si>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</si>
  <si>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</si>
  <si>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</si>
  <si>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</si>
  <si>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</si>
  <si>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</si>
  <si>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</si>
  <si>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</si>
  <si>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</si>
  <si>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</si>
  <si>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</si>
  <si>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</si>
  <si>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</si>
  <si>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</si>
  <si>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</si>
  <si>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</si>
  <si>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</si>
  <si>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</si>
  <si>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</si>
  <si>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</si>
  <si>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</si>
  <si>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</si>
  <si>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</si>
  <si>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</si>
  <si>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</si>
  <si>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</si>
  <si>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</si>
  <si>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</si>
  <si>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</si>
  <si>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</si>
  <si>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</si>
  <si>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</si>
  <si>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</si>
  <si>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</si>
  <si>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</si>
  <si>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</si>
  <si>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</si>
  <si>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</si>
  <si>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</si>
  <si>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</si>
  <si>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</si>
  <si>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</si>
  <si>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</si>
  <si>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</si>
  <si>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</si>
  <si>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</si>
  <si>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</si>
  <si>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</si>
  <si>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</si>
  <si>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</si>
  <si>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</si>
  <si>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</si>
  <si>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</si>
  <si>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</si>
  <si>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</si>
  <si>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</si>
  <si>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</si>
  <si>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</si>
  <si>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</si>
  <si>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</si>
  <si>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</si>
  <si>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</si>
  <si>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</si>
  <si>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</si>
  <si>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</si>
  <si>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</si>
  <si>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</si>
  <si>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</si>
  <si>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</si>
  <si>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</si>
  <si>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</si>
  <si>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</si>
  <si>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</si>
  <si>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</si>
  <si>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</si>
  <si>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</si>
  <si>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</si>
  <si>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</si>
  <si>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</si>
  <si>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</si>
  <si>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</si>
  <si>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</si>
  <si>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</si>
  <si>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</si>
  <si>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</si>
  <si>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</si>
  <si>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</si>
  <si>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</si>
  <si>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</si>
  <si>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</si>
  <si>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</si>
  <si>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</si>
  <si>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</si>
  <si>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</si>
  <si>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</si>
  <si>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</si>
  <si>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</si>
  <si>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</si>
  <si>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</si>
  <si>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</si>
  <si>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</si>
  <si>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</si>
  <si>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</si>
  <si>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</si>
  <si>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</si>
  <si>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</si>
  <si>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</si>
  <si>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</si>
  <si>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</si>
  <si>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</si>
  <si>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</si>
  <si>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</si>
  <si>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</si>
  <si>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</si>
  <si>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</si>
  <si>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</si>
  <si>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</si>
  <si>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</si>
  <si>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</si>
  <si>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</si>
  <si>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</si>
  <si>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</si>
  <si>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</si>
  <si>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</si>
  <si>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</si>
  <si>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</si>
  <si>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</si>
  <si>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</si>
  <si>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</si>
  <si>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</si>
  <si>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</si>
  <si>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</si>
  <si>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</si>
  <si>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</si>
  <si>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</si>
  <si>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</si>
  <si>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</si>
  <si>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</si>
  <si>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</si>
  <si>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</si>
  <si>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</si>
  <si>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</si>
  <si>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</si>
  <si>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</si>
  <si>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</si>
  <si>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</si>
  <si>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</si>
  <si>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</si>
  <si>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</si>
  <si>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</si>
  <si>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</si>
  <si>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</si>
  <si>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</si>
  <si>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</si>
  <si>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</si>
  <si>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</si>
  <si>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</si>
  <si>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</si>
  <si>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</si>
  <si>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</si>
  <si>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</si>
  <si>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</si>
  <si>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</si>
  <si>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</si>
  <si>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</si>
  <si>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</si>
  <si>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</si>
  <si>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</si>
  <si>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</si>
  <si>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</si>
  <si>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</si>
  <si>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</si>
  <si>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</si>
  <si>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</si>
  <si>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</si>
  <si>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</si>
  <si>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</si>
  <si>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</si>
  <si>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</si>
  <si>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</si>
  <si>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</si>
  <si>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</si>
  <si>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</si>
  <si>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</si>
  <si>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</si>
  <si>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</si>
  <si>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</si>
  <si>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</si>
  <si>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</si>
  <si>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</si>
  <si>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</si>
  <si>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</si>
  <si>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</si>
  <si>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</si>
  <si>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</si>
  <si>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</si>
  <si>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</si>
  <si>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</si>
  <si>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</si>
  <si>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</si>
  <si>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</si>
  <si>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</si>
  <si>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</si>
  <si>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</si>
  <si>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</si>
  <si>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</si>
  <si>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</si>
  <si>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</si>
  <si>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</si>
  <si>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</si>
  <si>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</si>
  <si>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</si>
  <si>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</si>
  <si>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</si>
  <si>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</si>
  <si>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</si>
  <si>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</si>
  <si>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</si>
  <si>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</si>
  <si>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</si>
  <si>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</si>
  <si>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</si>
  <si>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</si>
  <si>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</si>
  <si>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</si>
  <si>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</si>
  <si>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</si>
  <si>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</si>
  <si>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</si>
  <si>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</si>
  <si>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</si>
  <si>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</si>
  <si>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</si>
  <si>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</si>
  <si>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</si>
  <si>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</si>
  <si>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</si>
  <si>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</si>
  <si>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</si>
  <si>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</si>
  <si>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</si>
  <si>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</si>
  <si>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</si>
  <si>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</si>
  <si>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</si>
  <si>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</si>
  <si>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</si>
  <si>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</si>
  <si>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</si>
  <si>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</si>
  <si>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</si>
  <si>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</si>
  <si>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</si>
  <si>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</si>
  <si>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</si>
  <si>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</si>
  <si>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</si>
  <si>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</si>
  <si>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</si>
  <si>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</si>
  <si>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</si>
  <si>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</si>
  <si>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</si>
  <si>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</si>
  <si>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</si>
  <si>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</si>
  <si>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</si>
  <si>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</si>
  <si>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</si>
  <si>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</si>
  <si>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</si>
  <si>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</si>
  <si>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</si>
  <si>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</si>
  <si>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</si>
  <si>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</si>
  <si>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</si>
  <si>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</si>
  <si>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</si>
  <si>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</si>
  <si>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</si>
  <si>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</si>
  <si>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</si>
  <si>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</si>
  <si>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</si>
  <si>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</si>
  <si>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</si>
  <si>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</si>
  <si>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</si>
  <si>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</si>
  <si>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</si>
  <si>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</si>
  <si>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</si>
  <si>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</si>
  <si>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</si>
  <si>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</si>
  <si>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</si>
  <si>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</si>
  <si>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</si>
  <si>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</si>
  <si>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</si>
  <si>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</si>
  <si>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</si>
  <si>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</si>
  <si>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</si>
  <si>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</si>
  <si>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</si>
  <si>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</si>
  <si>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</si>
  <si>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</si>
  <si>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</si>
  <si>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</si>
  <si>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</si>
  <si>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</si>
  <si>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</si>
  <si>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</si>
  <si>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</si>
  <si>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</si>
  <si>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</si>
  <si>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</si>
  <si>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</si>
  <si>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</si>
  <si>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</si>
  <si>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</si>
  <si>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</si>
  <si>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</si>
  <si>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</si>
  <si>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</si>
  <si>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</si>
  <si>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</si>
  <si>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</si>
  <si>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</si>
  <si>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</si>
  <si>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</si>
  <si>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</si>
  <si>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</si>
  <si>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</si>
  <si>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</si>
  <si>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</si>
  <si>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</si>
  <si>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</si>
  <si>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</si>
  <si>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</si>
  <si>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</si>
  <si>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</si>
  <si>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</si>
  <si>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</si>
  <si>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</si>
  <si>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</si>
  <si>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</si>
  <si>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</si>
  <si>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</si>
  <si>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</si>
  <si>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</si>
  <si>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</si>
  <si>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</si>
  <si>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</si>
  <si>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</si>
  <si>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</si>
  <si>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</si>
  <si>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</si>
  <si>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</si>
  <si>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</si>
  <si>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</si>
  <si>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</si>
  <si>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</si>
  <si>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</si>
  <si>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</si>
  <si>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</si>
  <si>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</si>
  <si>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</si>
  <si>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</si>
  <si>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</si>
  <si>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</si>
  <si>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</si>
  <si>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</si>
  <si>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</si>
  <si>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</si>
  <si>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</si>
  <si>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</si>
  <si>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</si>
  <si>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</si>
  <si>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</si>
  <si>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</si>
  <si>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</si>
  <si>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</si>
  <si>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</si>
  <si>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</si>
  <si>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</si>
  <si>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</si>
  <si>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</si>
  <si>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</si>
  <si>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</si>
  <si>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</si>
  <si>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</si>
  <si>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</si>
  <si>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</si>
  <si>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</si>
  <si>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</si>
  <si>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</si>
  <si>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</si>
  <si>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</si>
  <si>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</si>
  <si>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</si>
  <si>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</si>
  <si>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</si>
  <si>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</si>
  <si>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</si>
  <si>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</si>
  <si>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</si>
  <si>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</si>
  <si>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</si>
  <si>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</si>
  <si>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</si>
  <si>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</si>
  <si>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</si>
  <si>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</si>
  <si>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</si>
  <si>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</si>
  <si>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</si>
  <si>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</si>
  <si>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</si>
  <si>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</si>
  <si>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</si>
  <si>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</si>
  <si>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</si>
  <si>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</si>
  <si>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</si>
  <si>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</si>
  <si>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</si>
  <si>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</si>
  <si>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</si>
  <si>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</si>
  <si>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</si>
  <si>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</si>
  <si>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</si>
  <si>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</si>
  <si>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</si>
  <si>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</si>
  <si>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</si>
  <si>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</si>
  <si>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</si>
  <si>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</si>
  <si>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</si>
  <si>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</si>
  <si>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</si>
  <si>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</si>
  <si>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</si>
  <si>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</si>
  <si>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</si>
  <si>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</si>
  <si>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</si>
  <si>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</si>
  <si>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</si>
  <si>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</si>
  <si>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</si>
  <si>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</si>
  <si>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</si>
  <si>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</si>
  <si>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</si>
  <si>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</si>
  <si>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</si>
  <si>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</si>
  <si>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</si>
  <si>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</si>
  <si>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</si>
  <si>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</si>
  <si>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</si>
  <si>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</si>
  <si>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</si>
  <si>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</si>
  <si>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</si>
  <si>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</si>
  <si>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</si>
  <si>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</si>
  <si>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</si>
  <si>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</si>
  <si>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</si>
  <si>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</si>
  <si>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</si>
  <si>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</si>
  <si>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</si>
  <si>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</si>
  <si>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</si>
  <si>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</si>
  <si>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</si>
  <si>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</si>
  <si>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</si>
  <si>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</si>
  <si>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</si>
  <si>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</si>
  <si>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</si>
  <si>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</si>
  <si>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</si>
  <si>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</si>
  <si>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</si>
  <si>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</si>
  <si>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</si>
  <si>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</si>
  <si>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</si>
  <si>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</si>
  <si>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</si>
  <si>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</si>
  <si>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</si>
  <si>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</si>
  <si>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</si>
  <si>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</si>
  <si>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</si>
  <si>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</si>
  <si>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</si>
  <si>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</si>
  <si>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</si>
  <si>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</si>
  <si>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</si>
  <si>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</si>
  <si>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</si>
  <si>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</si>
  <si>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</si>
  <si>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</si>
  <si>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</si>
  <si>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</si>
  <si>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</si>
  <si>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</si>
  <si>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</si>
  <si>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</si>
  <si>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</si>
  <si>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</si>
  <si>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</si>
  <si>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</si>
  <si>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</si>
  <si>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</si>
  <si>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</si>
  <si>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</si>
  <si>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</si>
  <si>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</si>
  <si>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</si>
  <si>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</si>
  <si>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</si>
  <si>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</si>
  <si>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</si>
  <si>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</si>
  <si>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</si>
  <si>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</si>
  <si>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</si>
  <si>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</si>
  <si>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</si>
  <si>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</si>
  <si>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</si>
  <si>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</si>
  <si>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</si>
  <si>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</si>
  <si>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</si>
  <si>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</si>
  <si>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</si>
  <si>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</si>
  <si>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</si>
  <si>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</si>
  <si>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</si>
  <si>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</si>
  <si>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</si>
  <si>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</si>
  <si>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</si>
  <si>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</si>
  <si>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</si>
  <si>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</si>
  <si>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</si>
  <si>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</si>
  <si>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</si>
  <si>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</si>
  <si>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</si>
  <si>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</si>
  <si>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</si>
  <si>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</si>
  <si>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</si>
  <si>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</si>
  <si>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</si>
  <si>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</si>
  <si>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</si>
  <si>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</si>
  <si>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</si>
  <si>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</si>
  <si>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</si>
  <si>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</si>
  <si>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</si>
  <si>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</si>
  <si>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</si>
  <si>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</si>
  <si>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</si>
  <si>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</si>
  <si>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</si>
  <si>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</si>
  <si>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</si>
  <si>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</si>
  <si>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</si>
  <si>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</si>
  <si>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</si>
  <si>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</si>
  <si>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</si>
  <si>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</si>
  <si>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</si>
  <si>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</si>
  <si>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</si>
  <si>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</si>
  <si>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</si>
  <si>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</si>
  <si>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</si>
  <si>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</si>
  <si>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</si>
  <si>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</si>
  <si>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</si>
  <si>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</si>
  <si>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</si>
  <si>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</si>
  <si>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</si>
  <si>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</si>
  <si>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</si>
  <si>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</si>
  <si>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</si>
  <si>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</si>
  <si>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</si>
  <si>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</si>
  <si>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</si>
  <si>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</si>
  <si>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</si>
  <si>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</si>
  <si>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</si>
  <si>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</si>
  <si>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</si>
  <si>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</si>
  <si>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</si>
  <si>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</si>
  <si>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</si>
  <si>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</si>
  <si>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</si>
  <si>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</si>
  <si>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</si>
  <si>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</si>
  <si>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</si>
  <si>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</si>
  <si>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</si>
  <si>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</si>
  <si>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</si>
  <si>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</si>
  <si>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</si>
  <si>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</si>
  <si>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</si>
  <si>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</si>
  <si>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</si>
  <si>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</si>
  <si>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</si>
  <si>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</si>
  <si>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</si>
  <si>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</si>
  <si>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</si>
  <si>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</si>
  <si>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</si>
  <si>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</si>
  <si>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</si>
  <si>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</si>
  <si>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</si>
  <si>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</si>
  <si>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</si>
  <si>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</si>
  <si>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</si>
  <si>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</si>
  <si>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</si>
  <si>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</si>
  <si>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</si>
  <si>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</si>
  <si>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</si>
  <si>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</si>
  <si>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</si>
  <si>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</si>
  <si>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</si>
  <si>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</si>
  <si>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</si>
  <si>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</si>
  <si>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</si>
  <si>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</si>
  <si>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</si>
  <si>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</si>
  <si>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</si>
  <si>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</si>
  <si>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</si>
  <si>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</si>
  <si>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</si>
  <si>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</si>
  <si>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</si>
  <si>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</si>
  <si>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</si>
  <si>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</si>
  <si>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</si>
  <si>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</si>
  <si>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</si>
  <si>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</si>
  <si>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</si>
  <si>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</si>
  <si>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</si>
  <si>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</si>
  <si>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</si>
  <si>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</si>
  <si>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</si>
  <si>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</si>
  <si>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</si>
  <si>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</si>
  <si>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</si>
  <si>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</si>
  <si>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</si>
  <si>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</si>
  <si>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</si>
  <si>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</si>
  <si>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</si>
  <si>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</si>
  <si>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</si>
  <si>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</si>
  <si>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</si>
  <si>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</si>
  <si>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</si>
  <si>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</si>
  <si>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</si>
  <si>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</si>
  <si>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</si>
  <si>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</si>
  <si>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</si>
  <si>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</si>
  <si>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</si>
  <si>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</si>
  <si>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</si>
  <si>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</si>
  <si>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</si>
  <si>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</si>
  <si>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</si>
  <si>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</si>
  <si>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</si>
  <si>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</si>
  <si>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</si>
  <si>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</si>
  <si>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</si>
  <si>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</si>
  <si>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</si>
  <si>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</si>
  <si>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</si>
  <si>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</si>
  <si>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</si>
  <si>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</si>
  <si>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</si>
  <si>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</si>
  <si>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</si>
  <si>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</si>
  <si>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</si>
  <si>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</si>
  <si>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</si>
  <si>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</si>
  <si>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</si>
  <si>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</si>
  <si>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</si>
  <si>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</si>
  <si>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</si>
  <si>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</si>
  <si>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</si>
  <si>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</si>
  <si>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</si>
  <si>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</si>
  <si>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</si>
  <si>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</si>
  <si>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</si>
  <si>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</si>
  <si>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</si>
  <si>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</si>
  <si>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</si>
  <si>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</si>
  <si>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</si>
  <si>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</si>
  <si>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</si>
  <si>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</si>
  <si>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</si>
  <si>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</si>
  <si>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</si>
  <si>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</si>
  <si>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</si>
  <si>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</si>
  <si>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</si>
  <si>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</si>
  <si>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</si>
  <si>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</si>
  <si>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</si>
  <si>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</si>
  <si>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</si>
  <si>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</si>
  <si>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</si>
  <si>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</si>
  <si>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</si>
  <si>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</si>
  <si>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</si>
  <si>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</si>
  <si>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</si>
  <si>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</si>
  <si>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</si>
  <si>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</si>
  <si>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</si>
  <si>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</si>
  <si>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</si>
  <si>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</si>
  <si>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</si>
  <si>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</si>
  <si>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</si>
  <si>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</si>
  <si>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</si>
  <si>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</si>
  <si>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</si>
  <si>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</si>
  <si>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</si>
  <si>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</si>
  <si>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</si>
  <si>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</si>
  <si>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</si>
  <si>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</si>
  <si>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</si>
  <si>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</si>
  <si>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</si>
  <si>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</si>
  <si>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</si>
  <si>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</si>
  <si>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</si>
  <si>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</si>
  <si>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</si>
  <si>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</si>
  <si>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</si>
  <si>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</si>
  <si>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</si>
  <si>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</si>
  <si>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</si>
  <si>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</si>
  <si>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</si>
  <si>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</si>
  <si>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</si>
  <si>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</si>
  <si>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</si>
  <si>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</si>
  <si>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</si>
  <si>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</si>
  <si>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</si>
  <si>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</si>
  <si>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</si>
  <si>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</si>
  <si>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</si>
  <si>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</si>
  <si>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</si>
  <si>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</si>
  <si>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</si>
  <si>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</si>
  <si>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</si>
  <si>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</si>
  <si>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</si>
  <si>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</si>
  <si>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</si>
  <si>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</si>
  <si>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</si>
  <si>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</si>
  <si>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</si>
  <si>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</si>
  <si>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</si>
  <si>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</si>
  <si>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</si>
  <si>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</si>
  <si>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</si>
  <si>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</si>
  <si>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</si>
  <si>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</si>
  <si>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</si>
  <si>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</si>
  <si>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</si>
  <si>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</si>
  <si>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</si>
  <si>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</si>
  <si>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</si>
  <si>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</si>
  <si>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</si>
  <si>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</si>
  <si>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</si>
  <si>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</si>
  <si>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</si>
  <si>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</si>
  <si>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</si>
  <si>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</si>
  <si>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</si>
  <si>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</si>
  <si>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</si>
  <si>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</si>
  <si>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</si>
  <si>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</si>
  <si>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</si>
  <si>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</si>
  <si>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</si>
  <si>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</si>
  <si>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</si>
  <si>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</si>
  <si>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</si>
  <si>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</si>
  <si>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</si>
  <si>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</si>
  <si>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</si>
  <si>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</si>
  <si>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</si>
  <si>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</si>
  <si>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</si>
  <si>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</si>
  <si>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</si>
  <si>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</si>
  <si>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</si>
  <si>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</si>
  <si>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</si>
  <si>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</si>
  <si>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</si>
  <si>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</si>
  <si>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</si>
  <si>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</si>
  <si>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</si>
  <si>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</si>
  <si>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</si>
  <si>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</si>
  <si>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</si>
  <si>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</si>
  <si>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</si>
  <si>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</si>
  <si>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</si>
  <si>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</si>
  <si>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</si>
  <si>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</si>
  <si>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</si>
  <si>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</si>
  <si>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</si>
  <si>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</si>
  <si>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</si>
  <si>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</si>
  <si>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</si>
  <si>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</si>
  <si>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</si>
  <si>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</si>
  <si>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</si>
  <si>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</si>
  <si>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</si>
  <si>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</si>
  <si>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</si>
  <si>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</si>
  <si>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</si>
  <si>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</si>
  <si>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</si>
  <si>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</si>
  <si>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</si>
  <si>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</si>
  <si>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</si>
  <si>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</si>
  <si>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</si>
  <si>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</si>
  <si>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</si>
  <si>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</si>
  <si>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</si>
  <si>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</si>
  <si>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</si>
  <si>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</si>
  <si>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</si>
  <si>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</si>
  <si>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</si>
  <si>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</si>
  <si>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</si>
  <si>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</si>
  <si>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</si>
  <si>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</si>
  <si>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</si>
  <si>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</si>
  <si>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</si>
  <si>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</si>
  <si>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</si>
  <si>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</si>
  <si>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</si>
  <si>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</si>
  <si>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</si>
  <si>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</si>
  <si>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</si>
  <si>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</si>
  <si>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</si>
  <si>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</si>
  <si>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</si>
  <si>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</si>
  <si>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</si>
  <si>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</si>
  <si>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</si>
  <si>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</si>
  <si>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</si>
  <si>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</si>
  <si>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</si>
  <si>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</si>
  <si>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</si>
  <si>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</si>
  <si>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</si>
  <si>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</si>
  <si>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</si>
  <si>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</si>
  <si>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</si>
  <si>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</si>
  <si>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</si>
  <si>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</si>
  <si>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</si>
  <si>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</si>
  <si>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</si>
  <si>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</si>
  <si>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</si>
  <si>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</si>
  <si>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</si>
  <si>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</si>
  <si>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</si>
  <si>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</si>
  <si>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</si>
  <si>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</si>
  <si>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</si>
  <si>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</si>
  <si>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</si>
  <si>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</si>
  <si>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</si>
  <si>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</si>
  <si>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</si>
  <si>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</si>
  <si>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</si>
  <si>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</si>
  <si>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</si>
  <si>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</si>
  <si>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</si>
  <si>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</si>
  <si>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</si>
  <si>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</si>
  <si>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</si>
  <si>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</si>
  <si>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</si>
  <si>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</si>
  <si>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</si>
  <si>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</si>
  <si>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</si>
  <si>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</si>
  <si>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</si>
  <si>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</si>
  <si>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</si>
  <si>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</si>
  <si>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</si>
  <si>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</si>
  <si>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</si>
  <si>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</si>
  <si>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</si>
  <si>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</si>
  <si>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</si>
  <si>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</si>
  <si>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</si>
  <si>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</si>
  <si>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</si>
  <si>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</si>
  <si>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</si>
  <si>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</si>
  <si>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</si>
  <si>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</si>
  <si>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</si>
  <si>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</si>
  <si>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</si>
  <si>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</si>
  <si>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</si>
  <si>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</si>
  <si>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</si>
  <si>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</si>
  <si>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</si>
  <si>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</si>
  <si>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</si>
  <si>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</si>
  <si>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</si>
  <si>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</si>
  <si>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</si>
  <si>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</si>
  <si>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</si>
  <si>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</si>
  <si>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</si>
  <si>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</si>
  <si>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</si>
  <si>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</si>
  <si>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</si>
  <si>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</si>
  <si>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</si>
  <si>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</si>
  <si>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</si>
  <si>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</si>
  <si>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</si>
  <si>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</si>
  <si>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</si>
  <si>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</si>
  <si>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</si>
  <si>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</si>
  <si>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</si>
  <si>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</si>
  <si>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</si>
  <si>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</si>
  <si>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</si>
  <si>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</si>
  <si>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</si>
  <si>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</si>
  <si>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</si>
  <si>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</si>
  <si>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</si>
  <si>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</si>
  <si>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</si>
  <si>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</si>
  <si>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</si>
  <si>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</si>
  <si>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</si>
  <si>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</si>
  <si>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</si>
  <si>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</si>
  <si>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</si>
  <si>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</si>
  <si>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</si>
  <si>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</si>
  <si>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</si>
  <si>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</si>
  <si>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</si>
  <si>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</si>
  <si>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</si>
  <si>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</si>
  <si>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</si>
  <si>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</si>
  <si>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</si>
  <si>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</si>
  <si>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</si>
  <si>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</si>
  <si>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</si>
  <si>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</si>
  <si>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</si>
  <si>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</si>
  <si>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</si>
  <si>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</si>
  <si>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</si>
  <si>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</si>
  <si>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</si>
  <si>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</si>
  <si>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</si>
  <si>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</si>
  <si>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</si>
  <si>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</si>
  <si>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</si>
  <si>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</si>
  <si>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</si>
  <si>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</si>
  <si>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</si>
  <si>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</si>
  <si>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</si>
  <si>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</si>
  <si>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</si>
  <si>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</si>
  <si>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</si>
  <si>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</si>
  <si>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</si>
  <si>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</si>
  <si>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</si>
  <si>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</si>
  <si>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</si>
  <si>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</si>
  <si>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</si>
  <si>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</si>
  <si>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</si>
  <si>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</si>
  <si>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</si>
  <si>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</si>
  <si>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</si>
  <si>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</si>
  <si>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</si>
  <si>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</si>
  <si>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</si>
  <si>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</si>
  <si>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</si>
  <si>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</si>
  <si>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</si>
  <si>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</si>
  <si>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</si>
  <si>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</si>
  <si>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</si>
  <si>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</si>
  <si>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</si>
  <si>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</si>
  <si>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</si>
  <si>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</si>
  <si>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</si>
  <si>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</si>
  <si>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</si>
  <si>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</si>
  <si>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</si>
  <si>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</si>
  <si>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</si>
  <si>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</si>
  <si>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</si>
  <si>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</si>
  <si>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</si>
  <si>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</si>
  <si>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</si>
  <si>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</si>
  <si>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</si>
  <si>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</si>
  <si>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</si>
  <si>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</si>
  <si>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</si>
  <si>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</si>
  <si>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</si>
  <si>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</si>
  <si>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</si>
  <si>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</si>
  <si>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</si>
  <si>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</si>
  <si>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</si>
  <si>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</si>
  <si>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</si>
  <si>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</si>
  <si>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</si>
  <si>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</si>
  <si>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</si>
  <si>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</si>
  <si>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</si>
  <si>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</si>
  <si>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</si>
  <si>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</si>
  <si>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</si>
  <si>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</si>
  <si>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</si>
  <si>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</si>
  <si>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</si>
  <si>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</si>
  <si>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</si>
  <si>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</si>
  <si>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</si>
  <si>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</si>
  <si>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</si>
  <si>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</si>
  <si>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</si>
  <si>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</si>
  <si>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</si>
  <si>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</si>
  <si>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</si>
  <si>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</si>
  <si>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</si>
  <si>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</si>
  <si>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</si>
  <si>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</si>
  <si>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</si>
  <si>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</si>
  <si>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</si>
  <si>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</si>
  <si>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</si>
  <si>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</si>
  <si>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</si>
  <si>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</si>
  <si>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</si>
  <si>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</si>
  <si>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</si>
  <si>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</si>
  <si>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</si>
  <si>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</si>
  <si>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</si>
  <si>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</si>
  <si>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</si>
  <si>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</si>
  <si>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</si>
  <si>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</si>
  <si>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</si>
  <si>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</si>
  <si>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</si>
  <si>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</si>
  <si>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</si>
  <si>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</si>
  <si>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</si>
  <si>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</si>
  <si>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</si>
  <si>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</si>
  <si>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</si>
  <si>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</si>
  <si>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</si>
  <si>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</si>
  <si>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</si>
  <si>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</si>
  <si>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</si>
  <si>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</si>
  <si>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</si>
  <si>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</si>
  <si>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</si>
  <si>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</si>
  <si>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</si>
  <si>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</si>
  <si>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</si>
  <si>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</si>
  <si>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</si>
  <si>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</si>
  <si>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</si>
  <si>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</si>
  <si>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</si>
  <si>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</si>
  <si>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</si>
  <si>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</si>
  <si>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</si>
  <si>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</si>
  <si>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</si>
  <si>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</si>
  <si>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</si>
  <si>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</si>
  <si>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</si>
  <si>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</si>
  <si>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</si>
  <si>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</si>
  <si>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</si>
  <si>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</si>
  <si>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</si>
  <si>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</si>
  <si>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</si>
  <si>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</si>
  <si>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</si>
  <si>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</si>
  <si>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</si>
  <si>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</si>
  <si>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</si>
  <si>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</si>
  <si>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</si>
  <si>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</si>
  <si>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</si>
  <si>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</si>
  <si>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</si>
  <si>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</si>
  <si>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</si>
  <si>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</si>
  <si>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</si>
  <si>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</si>
  <si>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</si>
  <si>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</si>
  <si>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</si>
  <si>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</si>
  <si>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</si>
  <si>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</si>
  <si>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</si>
  <si>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</si>
  <si>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</si>
  <si>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</si>
  <si>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</si>
  <si>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</si>
  <si>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</si>
  <si>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</si>
  <si>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</si>
  <si>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</si>
  <si>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</si>
  <si>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</si>
  <si>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</si>
  <si>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</si>
  <si>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</si>
  <si>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</si>
  <si>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</si>
  <si>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</si>
  <si>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</si>
  <si>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</si>
  <si>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</si>
  <si>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</si>
  <si>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</si>
  <si>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</si>
  <si>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</si>
  <si>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</si>
  <si>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</si>
  <si>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</si>
  <si>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</si>
  <si>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</si>
  <si>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</si>
  <si>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</si>
  <si>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</si>
  <si>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</si>
  <si>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</si>
  <si>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</si>
  <si>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</si>
  <si>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</si>
  <si>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</si>
  <si>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</si>
  <si>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</si>
  <si>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</si>
  <si>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</si>
  <si>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</si>
  <si>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</si>
  <si>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</si>
  <si>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</si>
  <si>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</si>
  <si>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</si>
  <si>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</si>
  <si>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</si>
  <si>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</si>
  <si>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</si>
  <si>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</si>
  <si>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</si>
  <si>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</si>
  <si>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</si>
  <si>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</si>
  <si>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</si>
  <si>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</si>
  <si>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</si>
  <si>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</si>
  <si>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</si>
  <si>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</si>
  <si>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</si>
  <si>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</si>
  <si>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</si>
  <si>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</si>
  <si>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</si>
  <si>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</si>
  <si>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</si>
  <si>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</si>
  <si>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</si>
  <si>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</si>
  <si>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</si>
  <si>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</si>
  <si>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</si>
  <si>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</si>
  <si>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</si>
  <si>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</si>
  <si>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</si>
  <si>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</si>
  <si>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</si>
  <si>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</si>
  <si>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</si>
  <si>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</si>
  <si>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</si>
  <si>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</si>
  <si>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</si>
  <si>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</si>
  <si>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</si>
  <si>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</si>
  <si>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</si>
  <si>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</si>
  <si>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</si>
  <si>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</si>
  <si>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</si>
  <si>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</si>
  <si>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</si>
  <si>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</si>
  <si>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</si>
  <si>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</si>
  <si>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</si>
  <si>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</si>
  <si>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</si>
  <si>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</si>
  <si>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</si>
  <si>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</si>
  <si>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</si>
  <si>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</si>
  <si>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</si>
  <si>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</si>
  <si>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</si>
  <si>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</si>
  <si>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</si>
  <si>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</si>
  <si>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</si>
  <si>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</si>
  <si>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</si>
  <si>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</si>
  <si>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</si>
  <si>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</si>
  <si>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</si>
  <si>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</si>
  <si>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</si>
  <si>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</si>
  <si>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</si>
  <si>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</si>
  <si>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</si>
  <si>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</si>
  <si>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</si>
  <si>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</si>
  <si>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</si>
  <si>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</si>
  <si>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</si>
  <si>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</si>
  <si>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</si>
  <si>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</si>
  <si>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</si>
  <si>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</si>
  <si>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</si>
  <si>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</si>
  <si>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</si>
  <si>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</si>
  <si>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</si>
  <si>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</si>
  <si>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</si>
  <si>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</si>
  <si>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</si>
  <si>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</si>
  <si>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</si>
  <si>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</si>
  <si>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</si>
  <si>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</si>
  <si>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</si>
  <si>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</si>
  <si>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</si>
  <si>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</si>
  <si>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</si>
  <si>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</si>
  <si>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</si>
  <si>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</si>
  <si>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</si>
  <si>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</si>
  <si>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</si>
  <si>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</si>
  <si>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</si>
  <si>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</si>
  <si>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</si>
  <si>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</si>
  <si>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</si>
  <si>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</si>
  <si>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</si>
  <si>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</si>
  <si>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</si>
  <si>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</si>
  <si>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</si>
  <si>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</si>
  <si>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</si>
  <si>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</si>
  <si>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</si>
  <si>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</si>
  <si>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</si>
  <si>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</si>
  <si>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</si>
  <si>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</si>
  <si>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</si>
  <si>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</si>
  <si>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</si>
  <si>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</si>
  <si>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</si>
  <si>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</si>
  <si>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</si>
  <si>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</si>
  <si>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</si>
  <si>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</si>
  <si>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</si>
  <si>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</si>
  <si>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</si>
  <si>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</si>
  <si>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</si>
  <si>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</si>
  <si>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</si>
  <si>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</si>
  <si>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</si>
  <si>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</si>
  <si>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</si>
  <si>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</si>
  <si>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</si>
  <si>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</si>
  <si>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</si>
  <si>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</si>
  <si>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</si>
  <si>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</si>
  <si>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</si>
  <si>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</si>
  <si>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</si>
  <si>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</si>
  <si>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</si>
  <si>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</si>
  <si>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</si>
  <si>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</si>
  <si>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</si>
  <si>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</si>
  <si>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</si>
  <si>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</si>
  <si>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</si>
  <si>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</si>
  <si>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</si>
  <si>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</si>
  <si>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</si>
  <si>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</si>
  <si>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</si>
  <si>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</si>
  <si>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</si>
  <si>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</si>
  <si>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</si>
  <si>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</si>
  <si>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</si>
  <si>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</si>
  <si>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</si>
  <si>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</si>
  <si>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</si>
  <si>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</si>
  <si>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</si>
  <si>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</si>
  <si>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</si>
  <si>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</si>
  <si>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</si>
  <si>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</si>
  <si>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</si>
  <si>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</si>
  <si>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</si>
  <si>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</si>
  <si>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</si>
  <si>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</si>
  <si>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</si>
  <si>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</si>
  <si>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</si>
  <si>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</si>
  <si>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</si>
  <si>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</si>
  <si>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</si>
  <si>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</si>
  <si>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</si>
  <si>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</si>
  <si>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</si>
  <si>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</si>
  <si>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</si>
  <si>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</si>
  <si>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</si>
  <si>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</si>
  <si>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</si>
  <si>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</si>
  <si>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</si>
  <si>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</si>
  <si>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</si>
  <si>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</si>
  <si>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</si>
  <si>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</si>
  <si>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</si>
  <si>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</si>
  <si>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</si>
  <si>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</si>
  <si>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</si>
  <si>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</si>
  <si>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</si>
  <si>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</si>
  <si>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</si>
  <si>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</si>
  <si>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</si>
  <si>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</si>
  <si>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</si>
  <si>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</si>
  <si>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</si>
  <si>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</si>
  <si>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</si>
  <si>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</si>
  <si>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</si>
  <si>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</si>
  <si>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</si>
  <si>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</si>
  <si>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</si>
  <si>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</si>
  <si>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</si>
  <si>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</si>
  <si>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</si>
  <si>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</si>
  <si>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</si>
  <si>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</si>
  <si>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</si>
  <si>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</si>
  <si>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</si>
  <si>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</si>
  <si>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</si>
  <si>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</si>
  <si>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</si>
  <si>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</si>
  <si>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</si>
  <si>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</si>
  <si>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</si>
  <si>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</si>
  <si>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</si>
  <si>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</si>
  <si>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</si>
  <si>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</si>
  <si>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</si>
  <si>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</si>
  <si>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</si>
  <si>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</si>
  <si>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</si>
  <si>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</si>
  <si>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</si>
  <si>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</si>
  <si>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</si>
  <si>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</si>
  <si>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</si>
  <si>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</si>
  <si>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</si>
  <si>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</si>
  <si>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</si>
  <si>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</si>
  <si>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</si>
  <si>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</si>
  <si>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</si>
  <si>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</si>
  <si>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</si>
  <si>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</si>
  <si>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</si>
  <si>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</si>
  <si>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</si>
  <si>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</si>
  <si>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</si>
  <si>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</si>
  <si>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</si>
  <si>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</si>
  <si>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</si>
  <si>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</si>
  <si>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</si>
  <si>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</si>
  <si>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</si>
  <si>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</si>
  <si>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</si>
  <si>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</si>
  <si>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</si>
  <si>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</si>
  <si>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</si>
  <si>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</si>
  <si>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</si>
  <si>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</si>
  <si>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</si>
  <si>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</si>
  <si>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</si>
  <si>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</si>
  <si>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</si>
  <si>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</si>
  <si>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</si>
  <si>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</si>
  <si>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</si>
  <si>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</si>
  <si>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</si>
  <si>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</si>
  <si>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</si>
  <si>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</si>
  <si>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</si>
  <si>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</si>
  <si>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</si>
  <si>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</si>
  <si>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</si>
  <si>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</si>
  <si>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</si>
  <si>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</si>
  <si>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</si>
  <si>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</si>
  <si>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</si>
  <si>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</si>
  <si>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</si>
  <si>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</si>
  <si>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</si>
  <si>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</si>
  <si>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</si>
  <si>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</si>
  <si>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</si>
  <si>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</si>
  <si>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</si>
  <si>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</si>
  <si>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</si>
  <si>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</si>
  <si>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</si>
  <si>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</si>
  <si>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</si>
  <si>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</si>
  <si>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</si>
  <si>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</si>
  <si>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</si>
  <si>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</si>
  <si>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</si>
  <si>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</si>
  <si>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</si>
  <si>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</si>
  <si>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</si>
  <si>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</si>
  <si>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</si>
  <si>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</si>
  <si>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</si>
  <si>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</si>
  <si>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</si>
  <si>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</si>
  <si>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</si>
  <si>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</si>
  <si>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</si>
  <si>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</si>
  <si>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</si>
  <si>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</si>
  <si>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</si>
  <si>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</si>
  <si>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</si>
  <si>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</si>
  <si>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</si>
  <si>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</si>
  <si>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</si>
  <si>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</si>
  <si>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</si>
  <si>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</si>
  <si>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</si>
  <si>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</si>
  <si>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</si>
  <si>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</si>
  <si>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</si>
  <si>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</si>
  <si>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</si>
  <si>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</si>
  <si>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</si>
  <si>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</si>
  <si>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</si>
  <si>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</si>
  <si>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</si>
  <si>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</si>
  <si>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</si>
  <si>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</si>
  <si>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</si>
  <si>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</si>
  <si>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</si>
  <si>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</si>
  <si>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</si>
  <si>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</si>
  <si>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</si>
  <si>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</si>
  <si>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</si>
  <si>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</si>
  <si>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</si>
  <si>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</si>
  <si>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</si>
  <si>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</si>
  <si>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</si>
  <si>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</si>
  <si>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</si>
  <si>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</si>
  <si>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</si>
  <si>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</si>
  <si>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</si>
  <si>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</si>
  <si>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</si>
  <si>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</si>
  <si>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</si>
  <si>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</si>
  <si>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</si>
  <si>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</si>
  <si>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</si>
  <si>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</si>
  <si>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</si>
  <si>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</si>
  <si>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</si>
  <si>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</si>
  <si>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</si>
  <si>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</si>
  <si>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</si>
  <si>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</si>
  <si>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</si>
  <si>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</si>
  <si>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</si>
  <si>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</si>
  <si>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</si>
  <si>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</si>
  <si>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</si>
  <si>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</si>
  <si>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</si>
  <si>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</si>
  <si>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</si>
  <si>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</si>
  <si>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</si>
  <si>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</si>
  <si>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</si>
  <si>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</si>
  <si>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</si>
  <si>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</si>
  <si>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</si>
  <si>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</si>
  <si>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</si>
  <si>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</si>
  <si>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</si>
  <si>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</si>
  <si>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</si>
  <si>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</si>
  <si>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</si>
  <si>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</si>
  <si>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</si>
  <si>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</si>
  <si>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</si>
  <si>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</si>
  <si>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</si>
  <si>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</si>
  <si>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</si>
  <si>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</si>
  <si>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</si>
  <si>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</si>
  <si>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</si>
  <si>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</si>
  <si>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</si>
  <si>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</si>
  <si>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</si>
  <si>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</si>
  <si>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</si>
  <si>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</si>
  <si>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</si>
  <si>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</si>
  <si>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</si>
  <si>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</si>
  <si>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</si>
  <si>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</si>
  <si>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</si>
  <si>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</si>
  <si>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</si>
  <si>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</si>
  <si>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</si>
  <si>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</si>
  <si>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</si>
  <si>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</si>
  <si>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</si>
  <si>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</si>
  <si>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</si>
  <si>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</si>
  <si>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</si>
  <si>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</si>
  <si>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</si>
  <si>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</si>
  <si>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</si>
  <si>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</si>
  <si>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</si>
  <si>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</si>
  <si>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</si>
  <si>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</si>
  <si>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</si>
  <si>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</si>
  <si>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</si>
  <si>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</si>
  <si>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</si>
  <si>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</si>
  <si>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</si>
  <si>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</si>
  <si>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</si>
  <si>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</si>
  <si>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</si>
  <si>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</si>
  <si>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</si>
  <si>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</si>
  <si>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</si>
  <si>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</si>
  <si>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</si>
  <si>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</si>
  <si>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</si>
  <si>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</si>
  <si>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</si>
  <si>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</si>
  <si>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</si>
  <si>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</si>
  <si>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</si>
  <si>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</si>
  <si>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</si>
  <si>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</si>
  <si>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</si>
  <si>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</si>
  <si>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</si>
  <si>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</si>
  <si>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</si>
  <si>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</si>
  <si>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</si>
  <si>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</si>
  <si>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</si>
  <si>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</si>
  <si>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</si>
  <si>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</si>
  <si>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</si>
  <si>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</si>
  <si>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</si>
  <si>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</si>
  <si>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</si>
  <si>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</si>
  <si>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</si>
  <si>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</si>
  <si>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</si>
  <si>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</si>
  <si>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</si>
  <si>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</si>
  <si>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</si>
  <si>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</si>
  <si>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</si>
  <si>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</si>
  <si>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</si>
  <si>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</si>
  <si>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</si>
  <si>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</si>
  <si>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</si>
  <si>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</si>
  <si>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</si>
  <si>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</si>
  <si>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</si>
  <si>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</si>
  <si>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</si>
  <si>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</si>
  <si>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</si>
  <si>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</si>
  <si>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</si>
  <si>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</si>
  <si>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</si>
  <si>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</si>
  <si>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</si>
  <si>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</si>
  <si>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</si>
  <si>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</si>
  <si>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</si>
  <si>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</si>
  <si>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</si>
  <si>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</si>
  <si>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</si>
  <si>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</si>
  <si>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</si>
  <si>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</si>
  <si>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</si>
  <si>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</si>
  <si>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</si>
  <si>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</si>
  <si>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</si>
  <si>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</si>
  <si>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</si>
  <si>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</si>
  <si>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</si>
  <si>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</si>
  <si>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</si>
  <si>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</si>
  <si>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</si>
  <si>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</si>
  <si>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</si>
  <si>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</si>
  <si>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</si>
  <si>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</si>
  <si>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</si>
  <si>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</si>
  <si>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</si>
  <si>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</si>
  <si>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</si>
  <si>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</si>
  <si>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</si>
  <si>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</si>
  <si>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</si>
  <si>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</si>
  <si>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</si>
  <si>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</si>
  <si>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</si>
  <si>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</si>
  <si>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</si>
  <si>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</si>
  <si>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</si>
  <si>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</si>
  <si>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</si>
  <si>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</si>
  <si>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</si>
  <si>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</si>
  <si>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</si>
  <si>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</si>
  <si>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</si>
  <si>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</si>
  <si>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</si>
  <si>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</si>
  <si>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</si>
  <si>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</si>
  <si>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</si>
  <si>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</si>
  <si>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</si>
  <si>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</si>
  <si>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</si>
  <si>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</si>
  <si>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</si>
  <si>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</si>
  <si>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</si>
  <si>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</si>
  <si>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</si>
  <si>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</si>
  <si>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</si>
  <si>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</si>
  <si>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</si>
  <si>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</si>
  <si>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</si>
  <si>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</si>
  <si>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</si>
  <si>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</si>
  <si>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</si>
  <si>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</si>
  <si>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</si>
  <si>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</si>
  <si>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</si>
  <si>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</si>
  <si>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</si>
  <si>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</si>
  <si>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</si>
  <si>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</si>
  <si>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</si>
  <si>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</si>
  <si>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</si>
  <si>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</si>
  <si>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</si>
  <si>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</si>
  <si>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</si>
  <si>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</si>
  <si>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</si>
  <si>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</si>
  <si>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</si>
  <si>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</si>
  <si>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</si>
  <si>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</si>
  <si>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</si>
  <si>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</si>
  <si>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</si>
  <si>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</si>
  <si>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</si>
  <si>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</si>
  <si>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</si>
  <si>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</si>
  <si>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</si>
  <si>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</si>
  <si>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</si>
  <si>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</si>
  <si>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</si>
  <si>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</si>
  <si>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</si>
  <si>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</si>
  <si>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</si>
  <si>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</si>
  <si>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</si>
  <si>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</si>
  <si>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</si>
  <si>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</si>
  <si>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</si>
  <si>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</si>
  <si>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</si>
  <si>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</si>
  <si>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</si>
  <si>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</si>
  <si>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</si>
  <si>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</si>
  <si>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</si>
  <si>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</si>
  <si>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</si>
  <si>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</si>
  <si>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</si>
  <si>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</si>
  <si>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</si>
  <si>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</si>
  <si>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</si>
  <si>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</si>
  <si>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</si>
  <si>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</si>
  <si>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</si>
  <si>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</si>
  <si>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</si>
  <si>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</si>
  <si>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</si>
  <si>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</si>
  <si>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</si>
  <si>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</si>
  <si>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</si>
  <si>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</si>
  <si>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</si>
  <si>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</si>
  <si>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</si>
  <si>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</si>
  <si>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</si>
  <si>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</si>
  <si>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</si>
  <si>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</si>
  <si>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</si>
  <si>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</si>
  <si>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</si>
  <si>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</si>
  <si>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</si>
  <si>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</si>
  <si>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</si>
  <si>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</si>
  <si>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</si>
  <si>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</si>
  <si>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</si>
  <si>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</si>
  <si>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</si>
  <si>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</si>
  <si>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</si>
  <si>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</si>
  <si>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</si>
  <si>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</si>
  <si>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</si>
  <si>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</si>
  <si>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</si>
  <si>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</si>
  <si>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</si>
  <si>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</si>
  <si>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</si>
  <si>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</si>
  <si>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</si>
  <si>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</si>
  <si>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</si>
  <si>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</si>
  <si>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</si>
  <si>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</si>
  <si>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</si>
  <si>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</si>
  <si>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</si>
  <si>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</si>
  <si>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</si>
  <si>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</si>
  <si>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</si>
  <si>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</si>
  <si>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</si>
  <si>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</si>
  <si>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</si>
  <si>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</si>
  <si>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</si>
  <si>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</si>
  <si>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</si>
  <si>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</si>
  <si>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</si>
  <si>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</si>
  <si>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</si>
  <si>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</si>
  <si>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</si>
  <si>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</si>
  <si>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</si>
  <si>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</si>
  <si>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</si>
  <si>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</si>
  <si>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</si>
  <si>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</si>
  <si>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</si>
  <si>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</si>
  <si>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</si>
  <si>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</si>
  <si>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</si>
  <si>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</si>
  <si>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</si>
  <si>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</si>
  <si>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</si>
  <si>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</si>
  <si>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</si>
  <si>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</si>
  <si>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</si>
  <si>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</si>
  <si>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</si>
  <si>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</si>
  <si>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</si>
  <si>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</si>
  <si>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</si>
  <si>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</si>
  <si>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</si>
  <si>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</si>
  <si>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</si>
  <si>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</si>
  <si>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</si>
  <si>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</si>
  <si>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</si>
  <si>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</si>
  <si>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</si>
  <si>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</si>
  <si>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</si>
  <si>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</si>
  <si>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</si>
  <si>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</si>
  <si>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</si>
  <si>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</si>
  <si>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</si>
  <si>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</si>
  <si>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</si>
  <si>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</si>
  <si>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</si>
  <si>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</si>
  <si>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</si>
  <si>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</si>
  <si>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</si>
  <si>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</si>
  <si>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</si>
  <si>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</si>
  <si>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</si>
  <si>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</si>
  <si>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</si>
  <si>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</si>
  <si>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</si>
  <si>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</si>
  <si>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</si>
  <si>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</si>
  <si>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</si>
  <si>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</si>
  <si>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</si>
  <si>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</si>
  <si>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</si>
  <si>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</si>
  <si>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</si>
  <si>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</si>
  <si>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</si>
  <si>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</si>
  <si>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</si>
  <si>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</si>
  <si>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</si>
  <si>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</si>
  <si>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</si>
  <si>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</si>
  <si>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</si>
  <si>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</si>
  <si>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</si>
  <si>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</si>
  <si>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</si>
  <si>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</si>
  <si>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</si>
  <si>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</si>
  <si>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</si>
  <si>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</si>
  <si>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</si>
  <si>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</si>
  <si>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</si>
  <si>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</si>
  <si>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</si>
  <si>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</si>
  <si>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</si>
  <si>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</si>
  <si>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</si>
  <si>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</si>
  <si>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</si>
  <si>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</si>
  <si>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</si>
  <si>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</si>
  <si>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</si>
  <si>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</si>
  <si>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</si>
  <si>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</si>
  <si>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</si>
  <si>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</si>
  <si>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</si>
  <si>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</si>
  <si>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</si>
  <si>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</si>
  <si>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</si>
  <si>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</si>
  <si>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</si>
  <si>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</si>
  <si>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</si>
  <si>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</si>
  <si>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</si>
  <si>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</si>
  <si>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</si>
  <si>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</si>
  <si>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</si>
  <si>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</si>
  <si>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</si>
  <si>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</si>
  <si>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</si>
  <si>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</si>
  <si>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</si>
  <si>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</si>
  <si>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</si>
  <si>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</si>
  <si>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</si>
  <si>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</si>
  <si>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</si>
  <si>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</si>
  <si>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</si>
  <si>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</si>
  <si>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</si>
  <si>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</si>
  <si>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</si>
  <si>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</si>
  <si>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</si>
  <si>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</si>
  <si>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</si>
  <si>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</si>
  <si>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</si>
  <si>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</si>
  <si>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</si>
  <si>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</si>
  <si>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</si>
  <si>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</si>
  <si>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</si>
  <si>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</si>
  <si>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</si>
  <si>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</si>
  <si>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</si>
  <si>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</si>
  <si>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</si>
  <si>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</si>
  <si>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</si>
  <si>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</si>
  <si>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</si>
  <si>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</si>
  <si>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</si>
  <si>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</si>
  <si>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</si>
  <si>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</si>
  <si>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</si>
  <si>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</si>
  <si>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</si>
  <si>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</si>
  <si>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</si>
  <si>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</si>
  <si>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</si>
  <si>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</si>
  <si>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</si>
  <si>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</si>
  <si>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</si>
  <si>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</si>
  <si>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</si>
  <si>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</si>
  <si>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</si>
  <si>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</si>
  <si>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</si>
  <si>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</si>
  <si>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</si>
  <si>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</si>
  <si>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</si>
  <si>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</si>
  <si>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</si>
  <si>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</si>
  <si>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</si>
  <si>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</si>
  <si>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</si>
  <si>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</si>
  <si>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</si>
  <si>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</si>
  <si>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</si>
  <si>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</si>
  <si>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</si>
  <si>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</si>
  <si>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</si>
  <si>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</si>
  <si>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</si>
  <si>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</si>
  <si>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</si>
  <si>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</si>
  <si>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</si>
  <si>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</si>
  <si>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</si>
  <si>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</si>
  <si>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</si>
  <si>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</si>
  <si>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</si>
  <si>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</si>
  <si>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</si>
  <si>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</si>
  <si>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</si>
  <si>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</si>
  <si>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</si>
  <si>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</si>
  <si>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</si>
  <si>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</si>
  <si>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</si>
  <si>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</si>
  <si>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</si>
  <si>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</si>
  <si>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</si>
  <si>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</si>
  <si>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</si>
  <si>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</si>
  <si>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</si>
  <si>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</si>
  <si>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</si>
  <si>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</si>
  <si>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</si>
  <si>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</si>
  <si>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</si>
  <si>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</si>
  <si>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</si>
  <si>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</si>
  <si>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</si>
  <si>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</si>
  <si>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</si>
  <si>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</si>
  <si>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</si>
  <si>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</si>
  <si>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</si>
  <si>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</si>
  <si>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</si>
  <si>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</si>
  <si>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</si>
  <si>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</si>
  <si>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</si>
  <si>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</si>
  <si>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</si>
  <si>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</si>
  <si>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</si>
  <si>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</si>
  <si>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</si>
  <si>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</si>
  <si>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</si>
  <si>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</si>
  <si>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</si>
  <si>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</si>
  <si>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</si>
  <si>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</si>
  <si>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</si>
  <si>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</si>
  <si>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</si>
  <si>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</si>
  <si>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</si>
  <si>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</si>
  <si>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</si>
  <si>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</si>
  <si>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</si>
  <si>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</si>
  <si>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</si>
  <si>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</si>
  <si>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</si>
  <si>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</si>
  <si>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</si>
  <si>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</si>
  <si>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</si>
  <si>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</si>
  <si>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</si>
  <si>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</si>
  <si>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</si>
  <si>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</si>
  <si>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</si>
  <si>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</si>
  <si>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</si>
  <si>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</si>
  <si>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</si>
  <si>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</si>
  <si>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</si>
  <si>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</si>
  <si>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</si>
  <si>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</si>
  <si>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</si>
  <si>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</si>
  <si>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</si>
  <si>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</si>
  <si>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</si>
  <si>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</si>
  <si>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</si>
  <si>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</si>
  <si>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</si>
  <si>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</si>
  <si>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</si>
  <si>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</si>
  <si>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</si>
  <si>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</si>
  <si>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</si>
  <si>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</si>
  <si>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</si>
  <si>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</si>
  <si>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</si>
  <si>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</si>
  <si>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</si>
  <si>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</si>
  <si>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</si>
  <si>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</si>
  <si>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</si>
  <si>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</si>
  <si>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</si>
  <si>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</si>
  <si>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</si>
  <si>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</si>
  <si>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</si>
  <si>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</si>
  <si>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</si>
  <si>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</si>
  <si>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</si>
  <si>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</si>
  <si>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</si>
  <si>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</si>
  <si>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</si>
  <si>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</si>
  <si>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</si>
  <si>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</si>
  <si>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</si>
  <si>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</si>
  <si>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</si>
  <si>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</si>
  <si>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</si>
  <si>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</si>
  <si>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</si>
  <si>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</si>
  <si>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</si>
  <si>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</si>
  <si>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</si>
  <si>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</si>
  <si>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</si>
  <si>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</si>
  <si>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</si>
  <si>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</si>
  <si>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</si>
  <si>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</si>
  <si>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</si>
  <si>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</si>
  <si>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</si>
  <si>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</si>
  <si>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</si>
  <si>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</si>
  <si>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</si>
  <si>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</si>
  <si>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</si>
  <si>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</si>
  <si>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</si>
  <si>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</si>
  <si>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</si>
  <si>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</si>
  <si>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</si>
  <si>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</si>
  <si>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</si>
  <si>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</si>
  <si>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</si>
  <si>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</si>
  <si>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</si>
  <si>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</si>
  <si>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</si>
  <si>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</si>
  <si>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</si>
  <si>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</si>
  <si>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</si>
  <si>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</si>
  <si>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</si>
  <si>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</si>
  <si>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</si>
  <si>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</si>
  <si>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</si>
  <si>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</si>
  <si>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</si>
  <si>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</si>
  <si>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</si>
  <si>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</si>
  <si>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</si>
  <si>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</si>
  <si>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</si>
  <si>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</si>
  <si>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</si>
  <si>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</si>
  <si>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</si>
  <si>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</si>
  <si>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</si>
  <si>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</si>
  <si>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</si>
  <si>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</si>
  <si>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</si>
  <si>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</si>
  <si>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</si>
  <si>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</si>
  <si>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</si>
  <si>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</si>
  <si>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</si>
  <si>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</si>
  <si>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</si>
  <si>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</si>
  <si>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</si>
  <si>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</si>
  <si>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</si>
  <si>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</si>
  <si>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</si>
  <si>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</si>
  <si>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</si>
  <si>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</si>
  <si>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</si>
  <si>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</si>
  <si>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</si>
  <si>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</si>
  <si>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</si>
  <si>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</si>
  <si>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</si>
  <si>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</si>
  <si>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</si>
  <si>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</si>
  <si>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</si>
  <si>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</si>
  <si>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</si>
  <si>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</si>
  <si>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</si>
  <si>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</si>
  <si>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</si>
  <si>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</si>
  <si>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</si>
  <si>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</si>
  <si>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</si>
  <si>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</si>
  <si>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</si>
  <si>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</si>
  <si>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</si>
  <si>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</si>
  <si>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</si>
  <si>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</si>
  <si>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</si>
  <si>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</si>
  <si>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</si>
  <si>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</si>
  <si>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</si>
  <si>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</si>
  <si>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</si>
  <si>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</si>
  <si>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</si>
  <si>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</si>
  <si>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</si>
  <si>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</si>
  <si>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</si>
  <si>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</si>
  <si>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</si>
  <si>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</si>
  <si>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</si>
  <si>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</si>
  <si>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</si>
  <si>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</si>
  <si>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</si>
  <si>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</si>
  <si>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</si>
  <si>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</si>
  <si>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</si>
  <si>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</si>
  <si>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</si>
  <si>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</si>
  <si>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</si>
  <si>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</si>
  <si>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</si>
  <si>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</si>
  <si>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</si>
  <si>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</si>
  <si>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</si>
  <si>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</si>
  <si>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</si>
  <si>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</si>
  <si>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</si>
  <si>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</si>
  <si>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</si>
  <si>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</si>
  <si>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</si>
  <si>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</si>
  <si>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</si>
  <si>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</si>
  <si>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</si>
  <si>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</si>
  <si>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</si>
  <si>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</si>
  <si>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</si>
  <si>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</si>
  <si>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</si>
  <si>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</si>
  <si>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</si>
  <si>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</si>
  <si>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</si>
  <si>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</si>
  <si>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</si>
  <si>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</si>
  <si>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</si>
  <si>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</si>
  <si>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</si>
  <si>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</si>
  <si>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</si>
  <si>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</si>
  <si>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</si>
  <si>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</si>
  <si>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</si>
  <si>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</si>
  <si>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</si>
  <si>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</si>
  <si>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</si>
  <si>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</si>
  <si>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</si>
  <si>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</si>
  <si>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</si>
  <si>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</si>
  <si>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</si>
  <si>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</si>
  <si>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</si>
  <si>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</si>
  <si>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</si>
  <si>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</si>
  <si>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</si>
  <si>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</si>
  <si>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</si>
  <si>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</si>
  <si>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</si>
  <si>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</si>
  <si>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</si>
  <si>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</si>
  <si>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</si>
  <si>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</si>
  <si>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</si>
  <si>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</si>
  <si>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</si>
  <si>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</si>
  <si>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</si>
  <si>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</si>
  <si>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</si>
  <si>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</si>
  <si>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</si>
  <si>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</si>
  <si>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</si>
  <si>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</si>
  <si>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</si>
  <si>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</si>
  <si>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</si>
  <si>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</si>
  <si>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</si>
  <si>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</si>
  <si>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</si>
  <si>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</si>
  <si>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</si>
  <si>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</si>
  <si>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</si>
  <si>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</si>
  <si>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</si>
  <si>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</si>
  <si>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</si>
  <si>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</si>
  <si>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</si>
  <si>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</si>
  <si>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</si>
  <si>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</si>
  <si>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</si>
  <si>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</si>
  <si>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</si>
  <si>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</si>
  <si>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</si>
  <si>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</si>
  <si>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</si>
  <si>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</si>
  <si>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</si>
  <si>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</si>
  <si>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</si>
  <si>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</si>
  <si>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</si>
  <si>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</si>
  <si>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</si>
  <si>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</si>
  <si>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</si>
  <si>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</si>
  <si>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</si>
  <si>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</si>
  <si>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</si>
  <si>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</si>
  <si>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</si>
  <si>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</si>
  <si>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</si>
  <si>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</si>
  <si>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</si>
  <si>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</si>
  <si>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</si>
  <si>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</si>
  <si>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</si>
  <si>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</si>
  <si>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</si>
  <si>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</si>
  <si>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</si>
  <si>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</si>
  <si>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</si>
  <si>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</si>
  <si>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</si>
  <si>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</si>
  <si>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</si>
  <si>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</si>
  <si>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</si>
  <si>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</si>
  <si>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</si>
  <si>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</si>
  <si>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</si>
  <si>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</si>
  <si>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</si>
  <si>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</si>
  <si>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</si>
  <si>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</si>
  <si>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</si>
  <si>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</si>
  <si>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</si>
  <si>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</si>
  <si>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</si>
  <si>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</si>
  <si>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</si>
  <si>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</si>
  <si>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</si>
  <si>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</si>
  <si>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</si>
  <si>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</si>
  <si>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</si>
  <si>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</si>
  <si>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</si>
  <si>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</si>
  <si>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</si>
  <si>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</si>
  <si>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</si>
  <si>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</si>
  <si>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</si>
  <si>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</si>
  <si>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</si>
  <si>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</si>
  <si>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</si>
  <si>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</si>
  <si>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</si>
  <si>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</si>
  <si>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</si>
  <si>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</si>
  <si>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</si>
  <si>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</si>
  <si>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</si>
  <si>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</si>
  <si>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</si>
  <si>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</si>
  <si>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</si>
  <si>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</si>
  <si>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</si>
  <si>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</si>
  <si>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</si>
  <si>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</si>
  <si>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</si>
  <si>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</si>
  <si>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</si>
  <si>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</si>
  <si>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</si>
  <si>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</si>
  <si>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</si>
  <si>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</si>
  <si>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</si>
  <si>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</si>
  <si>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</si>
  <si>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</si>
  <si>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</si>
  <si>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</si>
  <si>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</si>
  <si>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</si>
  <si>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</si>
  <si>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</si>
  <si>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</si>
  <si>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</si>
  <si>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</si>
  <si>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</si>
  <si>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</si>
  <si>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</si>
  <si>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</si>
  <si>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</si>
  <si>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</si>
  <si>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</si>
  <si>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</si>
  <si>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</si>
  <si>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</si>
  <si>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</si>
  <si>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</si>
  <si>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</si>
  <si>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</si>
  <si>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</si>
  <si>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</si>
  <si>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</si>
  <si>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</si>
  <si>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</si>
  <si>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</si>
  <si>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</si>
  <si>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</si>
  <si>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</si>
  <si>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</si>
  <si>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</si>
  <si>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</si>
  <si>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</si>
  <si>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</si>
  <si>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</si>
  <si>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</si>
  <si>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</si>
  <si>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</si>
  <si>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</si>
  <si>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</si>
  <si>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</si>
  <si>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</si>
  <si>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</si>
  <si>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</si>
  <si>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</si>
  <si>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</si>
  <si>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</si>
  <si>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</si>
  <si>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</si>
  <si>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</si>
  <si>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</si>
  <si>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</si>
  <si>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</si>
  <si>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</si>
  <si>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</si>
  <si>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</si>
  <si>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</si>
  <si>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</si>
  <si>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</si>
  <si>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</si>
  <si>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</si>
  <si>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</si>
  <si>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</si>
  <si>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</si>
  <si>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</si>
  <si>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</si>
  <si>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</si>
  <si>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</si>
  <si>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</si>
  <si>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</si>
  <si>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</si>
  <si>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</si>
  <si>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</si>
  <si>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</si>
  <si>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</si>
  <si>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</si>
  <si>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</si>
  <si>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</si>
  <si>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</si>
  <si>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</si>
  <si>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</si>
  <si>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</si>
  <si>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</si>
  <si>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</si>
  <si>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</si>
  <si>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</si>
  <si>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</si>
  <si>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</si>
  <si>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</si>
  <si>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</si>
  <si>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</si>
  <si>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</si>
  <si>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</si>
  <si>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</si>
  <si>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</si>
  <si>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</si>
  <si>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</si>
  <si>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</si>
  <si>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</si>
  <si>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</si>
  <si>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</si>
  <si>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</si>
  <si>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</si>
  <si>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</si>
  <si>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</si>
  <si>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</si>
  <si>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</si>
  <si>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</si>
  <si>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</si>
  <si>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</si>
  <si>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</si>
  <si>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</si>
  <si>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</si>
  <si>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</si>
  <si>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</si>
  <si>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</si>
  <si>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</si>
  <si>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</si>
  <si>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</si>
  <si>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</si>
  <si>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</si>
  <si>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</si>
  <si>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</si>
  <si>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</si>
  <si>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</si>
  <si>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</si>
  <si>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</si>
  <si>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</si>
  <si>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</si>
  <si>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</si>
  <si>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</si>
  <si>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</si>
  <si>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</si>
  <si>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</si>
  <si>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</si>
  <si>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</si>
  <si>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</si>
  <si>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</si>
  <si>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</si>
  <si>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</si>
  <si>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</si>
  <si>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</si>
  <si>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</si>
  <si>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</si>
  <si>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</si>
  <si>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</si>
  <si>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</si>
  <si>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</si>
  <si>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</si>
  <si>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</si>
  <si>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</si>
  <si>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</si>
  <si>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</si>
  <si>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</si>
  <si>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</si>
  <si>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</si>
  <si>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</si>
  <si>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</si>
  <si>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</si>
  <si>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</si>
  <si>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</si>
  <si>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</si>
  <si>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</si>
  <si>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</si>
  <si>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</si>
  <si>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</si>
  <si>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</si>
  <si>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</si>
  <si>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</si>
  <si>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</si>
  <si>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</si>
  <si>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</si>
  <si>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</si>
  <si>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</si>
  <si>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</si>
  <si>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</si>
  <si>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</si>
  <si>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</si>
  <si>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</si>
  <si>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</si>
  <si>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</si>
  <si>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</si>
  <si>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</si>
  <si>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</si>
  <si>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</si>
  <si>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</si>
  <si>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</si>
  <si>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</si>
  <si>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</si>
  <si>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</si>
  <si>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</si>
  <si>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</si>
  <si>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</si>
  <si>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</si>
  <si>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</si>
  <si>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</si>
  <si>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</si>
  <si>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</si>
  <si>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</si>
  <si>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</si>
  <si>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</si>
  <si>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</si>
  <si>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</si>
  <si>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</si>
  <si>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</si>
  <si>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</si>
  <si>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</si>
  <si>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</si>
  <si>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</si>
  <si>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</si>
  <si>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</si>
  <si>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</si>
  <si>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</si>
  <si>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</si>
  <si>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</si>
  <si>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</si>
  <si>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</si>
  <si>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</si>
  <si>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</si>
  <si>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</si>
  <si>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</si>
  <si>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</si>
  <si>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</si>
  <si>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</si>
  <si>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</si>
  <si>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</si>
  <si>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</si>
  <si>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</si>
  <si>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</si>
  <si>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</si>
  <si>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</si>
  <si>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</si>
  <si>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</si>
  <si>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</si>
  <si>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</si>
  <si>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</si>
  <si>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</si>
  <si>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</si>
  <si>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</si>
  <si>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</si>
  <si>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</si>
  <si>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</si>
  <si>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</si>
  <si>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</si>
  <si>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</si>
  <si>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</si>
  <si>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</si>
  <si>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</si>
  <si>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</si>
  <si>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</si>
  <si>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</si>
  <si>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</si>
  <si>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</si>
  <si>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</si>
  <si>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</si>
  <si>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</si>
  <si>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</si>
  <si>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</si>
  <si>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</si>
  <si>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</si>
  <si>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</si>
  <si>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</si>
  <si>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</si>
  <si>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</si>
  <si>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</si>
  <si>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</si>
  <si>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</si>
  <si>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</si>
  <si>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</si>
  <si>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</si>
  <si>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</si>
  <si>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</si>
  <si>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</si>
  <si>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</si>
  <si>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</si>
  <si>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</si>
  <si>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</si>
  <si>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</si>
  <si>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</si>
  <si>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</si>
  <si>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</si>
  <si>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</si>
  <si>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</si>
  <si>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</si>
  <si>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</si>
  <si>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</si>
  <si>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</si>
  <si>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</si>
  <si>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</si>
  <si>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</si>
  <si>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</si>
  <si>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</si>
  <si>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</si>
  <si>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</si>
  <si>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</si>
  <si>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</si>
  <si>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</si>
  <si>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</si>
  <si>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</si>
  <si>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</si>
  <si>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</si>
  <si>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</si>
  <si>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</si>
  <si>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</si>
  <si>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</si>
  <si>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</si>
  <si>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</si>
  <si>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</si>
  <si>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</si>
  <si>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</si>
  <si>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</si>
  <si>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</si>
  <si>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</si>
  <si>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</si>
  <si>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</si>
  <si>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</si>
  <si>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</si>
  <si>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</si>
  <si>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</si>
  <si>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</si>
  <si>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</si>
  <si>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</si>
  <si>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</si>
  <si>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</si>
  <si>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</si>
  <si>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</si>
  <si>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</si>
  <si>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</si>
  <si>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</si>
  <si>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</si>
  <si>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</si>
  <si>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</si>
  <si>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</si>
  <si>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</si>
  <si>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</si>
  <si>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</si>
  <si>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</si>
  <si>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</si>
  <si>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</si>
  <si>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</si>
  <si>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</si>
  <si>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</si>
  <si>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</si>
  <si>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</si>
  <si>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</si>
  <si>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</si>
  <si>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</si>
  <si>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</si>
  <si>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</si>
  <si>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</si>
  <si>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</si>
  <si>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</si>
  <si>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</si>
  <si>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</si>
  <si>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</si>
  <si>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</si>
  <si>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</si>
  <si>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</si>
  <si>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</si>
  <si>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</si>
  <si>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</si>
  <si>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</si>
  <si>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</si>
  <si>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</si>
  <si>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</si>
  <si>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</si>
  <si>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</si>
  <si>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</si>
  <si>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</si>
  <si>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</si>
  <si>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</si>
  <si>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</si>
  <si>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</si>
  <si>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</si>
  <si>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</si>
  <si>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</si>
  <si>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</si>
  <si>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</si>
  <si>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</si>
  <si>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</si>
  <si>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</si>
  <si>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</si>
  <si>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</si>
  <si>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</si>
  <si>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</si>
  <si>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</si>
  <si>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</si>
  <si>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</si>
  <si>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</si>
  <si>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</si>
  <si>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</si>
  <si>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</si>
  <si>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</si>
  <si>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</si>
  <si>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</si>
  <si>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</si>
  <si>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</si>
  <si>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</si>
  <si>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</si>
  <si>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</si>
  <si>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</si>
  <si>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</si>
  <si>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</si>
  <si>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</si>
  <si>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</si>
  <si>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</si>
  <si>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</si>
  <si>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</si>
  <si>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</si>
  <si>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</si>
  <si>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</si>
  <si>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</si>
  <si>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</si>
  <si>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</si>
  <si>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</si>
  <si>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</si>
  <si>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</si>
  <si>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</si>
  <si>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</si>
  <si>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</si>
  <si>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</si>
  <si>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</si>
  <si>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</si>
  <si>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</si>
  <si>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</si>
  <si>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</si>
  <si>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</si>
  <si>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</si>
  <si>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</si>
  <si>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</si>
  <si>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</si>
  <si>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</si>
  <si>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</si>
  <si>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</si>
  <si>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</si>
  <si>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</si>
  <si>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</si>
  <si>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</si>
  <si>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</si>
  <si>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</si>
  <si>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</si>
  <si>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</si>
  <si>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</si>
  <si>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</si>
  <si>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</si>
  <si>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</si>
  <si>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</si>
  <si>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</si>
  <si>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</si>
  <si>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</si>
  <si>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</si>
  <si>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</si>
  <si>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</si>
  <si>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</si>
  <si>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</si>
  <si>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</si>
  <si>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</si>
  <si>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</si>
  <si>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</si>
  <si>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</si>
  <si>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</si>
  <si>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</si>
  <si>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</si>
  <si>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</si>
  <si>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</si>
  <si>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</si>
  <si>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</si>
  <si>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</si>
  <si>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</si>
  <si>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</si>
  <si>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</si>
  <si>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</si>
  <si>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</si>
  <si>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</si>
  <si>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</si>
  <si>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</si>
  <si>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</si>
  <si>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</si>
  <si>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</si>
  <si>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</si>
  <si>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</si>
  <si>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</si>
  <si>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</si>
  <si>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</si>
  <si>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</si>
  <si>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</si>
  <si>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</si>
  <si>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</si>
  <si>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</si>
  <si>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</si>
  <si>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</si>
  <si>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</si>
  <si>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</si>
  <si>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</si>
  <si>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</si>
  <si>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</si>
  <si>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</si>
  <si>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</si>
  <si>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</si>
  <si>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</si>
  <si>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</si>
  <si>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</si>
  <si>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</si>
  <si>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</si>
  <si>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</si>
  <si>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</si>
  <si>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</si>
  <si>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</si>
  <si>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</si>
  <si>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</si>
  <si>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</si>
  <si>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</si>
  <si>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</si>
  <si>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</si>
  <si>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</si>
  <si>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</si>
  <si>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</si>
  <si>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</si>
  <si>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</si>
  <si>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</si>
  <si>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</si>
  <si>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</si>
  <si>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</si>
  <si>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</si>
  <si>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</si>
  <si>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</si>
  <si>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</si>
  <si>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</si>
  <si>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</si>
  <si>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</si>
  <si>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</si>
  <si>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</si>
  <si>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</si>
  <si>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</si>
  <si>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</si>
  <si>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</si>
  <si>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</si>
  <si>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</si>
  <si>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</si>
  <si>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</si>
  <si>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</si>
  <si>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</si>
  <si>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</si>
  <si>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</si>
  <si>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</si>
  <si>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</si>
  <si>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</si>
  <si>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</si>
  <si>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</si>
  <si>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</si>
  <si>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</si>
  <si>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</si>
  <si>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</si>
  <si>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</si>
  <si>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</si>
  <si>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</si>
  <si>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</si>
  <si>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</si>
  <si>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</si>
  <si>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</si>
  <si>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</si>
  <si>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</si>
  <si>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</si>
  <si>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</si>
  <si>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</si>
  <si>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</si>
  <si>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</si>
  <si>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</si>
  <si>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</si>
  <si>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</si>
  <si>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</si>
  <si>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</si>
  <si>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</si>
  <si>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</si>
  <si>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</si>
  <si>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</si>
  <si>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</si>
  <si>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</si>
  <si>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</si>
  <si>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</si>
  <si>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</si>
  <si>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</si>
  <si>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</si>
  <si>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</si>
  <si>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</si>
  <si>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</si>
  <si>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</si>
  <si>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</si>
  <si>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</si>
  <si>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</si>
  <si>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</si>
  <si>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</si>
  <si>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</si>
  <si>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</si>
  <si>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</si>
  <si>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</si>
  <si>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</si>
  <si>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</si>
  <si>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</si>
  <si>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</si>
  <si>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</si>
  <si>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</si>
  <si>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</si>
  <si>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</si>
  <si>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</si>
  <si>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</si>
  <si>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</si>
  <si>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</si>
  <si>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</si>
  <si>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</si>
  <si>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</si>
  <si>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</si>
  <si>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</si>
  <si>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</si>
  <si>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</si>
  <si>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</si>
  <si>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</si>
  <si>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</si>
  <si>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</si>
  <si>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</si>
  <si>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</si>
  <si>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</si>
  <si>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</si>
  <si>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</si>
  <si>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</si>
  <si>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</si>
  <si>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</si>
  <si>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</si>
  <si>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</si>
  <si>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</si>
  <si>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</si>
  <si>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</si>
  <si>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</si>
  <si>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</si>
  <si>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</si>
  <si>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</si>
  <si>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</si>
  <si>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</si>
  <si>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</si>
  <si>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</si>
  <si>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</si>
  <si>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</si>
  <si>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</si>
  <si>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</si>
  <si>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</si>
  <si>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</si>
  <si>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</si>
  <si>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</si>
  <si>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</si>
  <si>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</si>
  <si>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</si>
  <si>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</si>
  <si>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</si>
  <si>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</si>
  <si>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</si>
  <si>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</si>
  <si>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</si>
  <si>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</si>
  <si>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</si>
  <si>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</si>
  <si>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</si>
  <si>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</si>
  <si>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</si>
  <si>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</si>
  <si>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</si>
  <si>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</si>
  <si>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</si>
  <si>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</si>
  <si>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</si>
  <si>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</si>
  <si>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</si>
  <si>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</si>
  <si>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</si>
  <si>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</si>
  <si>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</si>
  <si>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</si>
  <si>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</si>
  <si>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</si>
  <si>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</si>
  <si>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</si>
  <si>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</si>
  <si>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</si>
  <si>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</si>
  <si>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</si>
  <si>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</si>
  <si>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</si>
  <si>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</si>
  <si>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</si>
  <si>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</si>
  <si>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</si>
  <si>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</si>
  <si>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</si>
  <si>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</si>
  <si>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</si>
  <si>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</si>
  <si>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</si>
  <si>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</si>
  <si>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</si>
  <si>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</si>
  <si>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</si>
  <si>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</si>
  <si>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</si>
  <si>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</si>
  <si>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</si>
  <si>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</si>
  <si>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</si>
  <si>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</si>
  <si>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</si>
  <si>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</si>
  <si>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</si>
  <si>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</si>
  <si>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</si>
  <si>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</si>
  <si>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</si>
  <si>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</si>
  <si>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</si>
  <si>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</si>
  <si>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</si>
  <si>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</si>
  <si>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</si>
  <si>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</si>
  <si>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</si>
  <si>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</si>
  <si>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</si>
  <si>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</si>
  <si>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</si>
  <si>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</si>
  <si>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</si>
  <si>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</si>
  <si>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</si>
  <si>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</si>
  <si>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</si>
  <si>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</si>
  <si>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</si>
  <si>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</si>
  <si>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</si>
  <si>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</si>
  <si>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</si>
  <si>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</si>
  <si>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</si>
  <si>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</si>
  <si>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</si>
  <si>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</si>
  <si>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</si>
  <si>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</si>
  <si>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</si>
  <si>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</si>
  <si>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</si>
  <si>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</si>
  <si>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</si>
  <si>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</si>
  <si>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</si>
  <si>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</si>
  <si>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</si>
  <si>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</si>
  <si>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</si>
  <si>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</si>
  <si>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</si>
  <si>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</si>
  <si>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</si>
  <si>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</si>
  <si>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</si>
  <si>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</si>
  <si>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</si>
  <si>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</si>
  <si>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</si>
  <si>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</si>
  <si>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</si>
  <si>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</si>
  <si>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</si>
  <si>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</si>
  <si>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</si>
  <si>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</si>
  <si>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</si>
  <si>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</si>
  <si>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</si>
  <si>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</si>
  <si>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</si>
  <si>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</si>
  <si>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</si>
  <si>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</si>
  <si>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</si>
  <si>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</si>
  <si>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</si>
  <si>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</si>
  <si>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</si>
  <si>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</si>
  <si>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</si>
  <si>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</si>
  <si>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</si>
  <si>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</si>
  <si>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</si>
  <si>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</si>
  <si>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</si>
  <si>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</si>
  <si>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</si>
  <si>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</si>
  <si>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</si>
  <si>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</si>
  <si>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</si>
  <si>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</si>
  <si>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</si>
  <si>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</si>
  <si>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</si>
  <si>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</si>
  <si>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</si>
  <si>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</si>
  <si>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</si>
  <si>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</si>
  <si>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</si>
  <si>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</si>
  <si>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</si>
  <si>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</si>
  <si>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</si>
  <si>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</si>
  <si>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</si>
  <si>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</si>
  <si>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</si>
  <si>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</si>
  <si>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</si>
  <si>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</si>
  <si>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</si>
  <si>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</si>
  <si>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</si>
  <si>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</si>
  <si>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</si>
  <si>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</si>
  <si>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</si>
  <si>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</si>
  <si>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</si>
  <si>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</si>
  <si>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</si>
  <si>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</si>
  <si>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</si>
  <si>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</si>
  <si>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</si>
  <si>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</si>
  <si>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</si>
  <si>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</si>
  <si>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</si>
  <si>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</si>
  <si>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</si>
  <si>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</si>
  <si>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</si>
  <si>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</si>
  <si>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</si>
  <si>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</si>
  <si>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</si>
  <si>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</si>
  <si>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</si>
  <si>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</si>
  <si>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</si>
  <si>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</si>
  <si>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</si>
  <si>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</si>
  <si>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</si>
  <si>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</si>
  <si>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</si>
  <si>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</si>
  <si>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</si>
  <si>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</si>
  <si>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</si>
  <si>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</si>
  <si>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</si>
  <si>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</si>
  <si>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</si>
  <si>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</si>
  <si>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</si>
  <si>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</si>
  <si>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</si>
  <si>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</si>
  <si>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</si>
  <si>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</si>
  <si>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</si>
  <si>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</si>
  <si>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</si>
  <si>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</si>
  <si>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</si>
  <si>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</si>
  <si>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</si>
  <si>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</si>
  <si>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</si>
  <si>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</si>
  <si>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</si>
  <si>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</si>
  <si>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</si>
  <si>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</si>
  <si>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</si>
  <si>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</si>
  <si>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</si>
  <si>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</si>
  <si>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</si>
  <si>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</si>
  <si>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</si>
  <si>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</si>
  <si>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</si>
  <si>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</si>
  <si>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</si>
  <si>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</si>
  <si>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</si>
  <si>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</si>
  <si>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</si>
  <si>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</si>
  <si>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</si>
  <si>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</si>
  <si>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</si>
  <si>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</si>
  <si>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</si>
  <si>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</si>
  <si>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</si>
  <si>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</si>
  <si>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</si>
  <si>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</si>
  <si>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</si>
  <si>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</si>
  <si>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</si>
  <si>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</si>
  <si>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</si>
  <si>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</si>
  <si>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</si>
  <si>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</si>
  <si>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</si>
  <si>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</si>
  <si>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</si>
  <si>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</si>
  <si>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</si>
  <si>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</si>
  <si>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</si>
  <si>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</si>
  <si>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</si>
  <si>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</si>
  <si>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</si>
  <si>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</si>
  <si>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</si>
  <si>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</si>
  <si>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</si>
  <si>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</si>
  <si>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</si>
  <si>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</si>
  <si>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</si>
  <si>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</si>
  <si>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</si>
  <si>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</si>
  <si>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</si>
  <si>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</si>
  <si>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</si>
  <si>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</si>
  <si>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</si>
  <si>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</si>
  <si>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</si>
  <si>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</si>
  <si>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</si>
  <si>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</si>
  <si>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</si>
  <si>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</si>
  <si>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</si>
  <si>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</si>
  <si>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</si>
  <si>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</si>
  <si>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</si>
  <si>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</si>
  <si>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</si>
  <si>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</si>
  <si>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</si>
  <si>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</si>
  <si>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</si>
  <si>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</si>
  <si>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</si>
  <si>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</si>
  <si>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</si>
  <si>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</si>
  <si>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</si>
  <si>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</si>
  <si>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</si>
  <si>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</si>
  <si>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</si>
  <si>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</si>
  <si>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</si>
  <si>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</si>
  <si>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</si>
  <si>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</si>
  <si>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</si>
  <si>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</si>
  <si>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</si>
  <si>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</si>
  <si>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</si>
  <si>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</si>
  <si>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</si>
  <si>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</si>
  <si>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</si>
  <si>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</si>
  <si>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</si>
  <si>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</si>
  <si>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</si>
  <si>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</si>
  <si>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</si>
  <si>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</si>
  <si>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</si>
  <si>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</si>
  <si>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</si>
  <si>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</si>
  <si>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</si>
  <si>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</si>
  <si>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</si>
  <si>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</si>
  <si>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</si>
  <si>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</si>
  <si>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</si>
  <si>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</si>
  <si>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</si>
  <si>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</si>
  <si>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</si>
  <si>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</si>
  <si>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</si>
  <si>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</si>
  <si>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</si>
  <si>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</si>
  <si>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</si>
  <si>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</si>
  <si>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</si>
  <si>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</si>
  <si>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</si>
  <si>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</si>
  <si>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</si>
  <si>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</si>
  <si>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</si>
  <si>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</si>
  <si>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</si>
  <si>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</si>
  <si>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</si>
  <si>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</si>
  <si>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</si>
  <si>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</si>
  <si>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</si>
  <si>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</si>
  <si>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</si>
  <si>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</si>
  <si>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</si>
  <si>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</si>
  <si>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</si>
  <si>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</si>
  <si>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</si>
  <si>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</si>
  <si>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</si>
  <si>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</si>
  <si>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</si>
  <si>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</si>
  <si>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</si>
  <si>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</si>
  <si>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</si>
  <si>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</si>
  <si>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</si>
  <si>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</si>
  <si>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</si>
  <si>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</si>
  <si>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</si>
  <si>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</si>
  <si>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</si>
  <si>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</si>
  <si>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</si>
  <si>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</si>
  <si>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</si>
  <si>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</si>
  <si>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</si>
  <si>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</si>
  <si>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</si>
  <si>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</si>
  <si>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</si>
  <si>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</si>
  <si>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</si>
  <si>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</si>
  <si>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</si>
  <si>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</si>
  <si>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</si>
  <si>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</si>
  <si>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</si>
  <si>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</si>
  <si>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</si>
  <si>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</si>
  <si>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</si>
  <si>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</si>
  <si>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</si>
  <si>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</si>
  <si>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</si>
  <si>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</si>
  <si>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</si>
  <si>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</si>
  <si>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</si>
  <si>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</si>
  <si>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</si>
  <si>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</si>
  <si>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</si>
  <si>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</si>
  <si>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</si>
  <si>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</si>
  <si>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</si>
  <si>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</si>
  <si>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</si>
  <si>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</si>
  <si>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</si>
  <si>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</si>
  <si>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</si>
  <si>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</si>
  <si>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</si>
  <si>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</si>
  <si>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</si>
  <si>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</si>
  <si>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</si>
  <si>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</si>
  <si>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</si>
  <si>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</si>
  <si>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</si>
  <si>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</si>
  <si>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</si>
  <si>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</si>
  <si>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</si>
  <si>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</si>
  <si>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</si>
  <si>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</si>
  <si>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</si>
  <si>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</si>
  <si>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</si>
  <si>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</si>
  <si>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</si>
  <si>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</si>
  <si>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</si>
  <si>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</si>
  <si>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</si>
  <si>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</si>
  <si>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</si>
  <si>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</si>
  <si>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</si>
  <si>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</si>
  <si>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</si>
  <si>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</si>
  <si>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</si>
  <si>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</si>
  <si>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</si>
  <si>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</si>
  <si>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</si>
  <si>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</si>
  <si>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</si>
  <si>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</si>
  <si>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</si>
  <si>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</si>
  <si>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</si>
  <si>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</si>
  <si>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</si>
  <si>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</si>
  <si>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</si>
  <si>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</si>
  <si>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</si>
  <si>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</si>
  <si>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</si>
  <si>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</si>
  <si>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</si>
  <si>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</si>
  <si>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</si>
  <si>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</si>
  <si>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</si>
  <si>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</si>
  <si>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</si>
  <si>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</si>
  <si>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</si>
  <si>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</si>
  <si>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</si>
  <si>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</si>
  <si>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</si>
  <si>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</si>
  <si>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</si>
  <si>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</si>
  <si>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</si>
  <si>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</si>
  <si>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</si>
  <si>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</si>
  <si>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</si>
  <si>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</si>
  <si>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</si>
  <si>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</si>
  <si>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</si>
  <si>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</si>
  <si>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</si>
  <si>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</si>
  <si>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</si>
  <si>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</si>
  <si>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</si>
  <si>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</si>
  <si>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</si>
  <si>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</si>
  <si>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</si>
  <si>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</si>
  <si>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</si>
  <si>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</si>
  <si>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</si>
  <si>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</si>
  <si>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</si>
  <si>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</si>
  <si>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</si>
  <si>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</si>
  <si>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</si>
  <si>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</si>
  <si>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</si>
  <si>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</si>
  <si>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</si>
  <si>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</si>
  <si>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</si>
  <si>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</si>
  <si>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</si>
  <si>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</si>
  <si>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</si>
  <si>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</si>
  <si>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</si>
  <si>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</si>
  <si>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</si>
  <si>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</si>
  <si>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</si>
  <si>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</si>
  <si>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</si>
  <si>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</si>
  <si>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</si>
  <si>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</si>
  <si>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</si>
  <si>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</si>
  <si>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</si>
  <si>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</si>
  <si>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</si>
  <si>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</si>
  <si>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</si>
  <si>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</si>
  <si>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</si>
  <si>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</si>
  <si>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</si>
  <si>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</si>
  <si>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</si>
  <si>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</si>
  <si>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</si>
  <si>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</si>
  <si>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</si>
  <si>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</si>
  <si>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</si>
  <si>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</si>
  <si>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</si>
  <si>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</si>
  <si>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</si>
  <si>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</si>
  <si>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</si>
  <si>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</si>
  <si>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</si>
  <si>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</si>
  <si>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</si>
  <si>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</si>
  <si>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</si>
  <si>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</si>
  <si>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</si>
  <si>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</si>
  <si>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</si>
  <si>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</si>
  <si>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</si>
  <si>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</si>
  <si>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</si>
  <si>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</si>
  <si>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</si>
  <si>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</si>
  <si>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</si>
  <si>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</si>
  <si>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</si>
  <si>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</si>
  <si>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</si>
  <si>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</si>
  <si>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</si>
  <si>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</si>
  <si>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</si>
  <si>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</si>
  <si>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</si>
  <si>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</si>
  <si>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</si>
  <si>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</si>
  <si>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</si>
  <si>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</si>
  <si>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</si>
  <si>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</si>
  <si>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</si>
  <si>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</si>
  <si>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</si>
  <si>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</si>
  <si>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</si>
  <si>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</si>
  <si>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</si>
  <si>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</si>
  <si>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</si>
  <si>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</si>
  <si>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</si>
  <si>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</si>
  <si>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</si>
  <si>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</si>
  <si>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</si>
  <si>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</si>
  <si>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</si>
  <si>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</si>
  <si>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</si>
  <si>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</si>
  <si>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</si>
  <si>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</si>
  <si>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</si>
  <si>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</si>
  <si>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</si>
  <si>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</si>
  <si>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</si>
  <si>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</si>
  <si>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</si>
  <si>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</si>
  <si>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</si>
  <si>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</si>
  <si>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</si>
  <si>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</si>
  <si>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</si>
  <si>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</si>
  <si>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</si>
  <si>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</si>
  <si>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</si>
  <si>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</si>
  <si>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</si>
  <si>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</si>
  <si>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</si>
  <si>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</si>
  <si>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</si>
  <si>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</si>
  <si>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</si>
  <si>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</si>
  <si>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</si>
  <si>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</si>
  <si>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</si>
  <si>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</si>
  <si>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</si>
  <si>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</si>
  <si>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</si>
  <si>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</si>
  <si>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</si>
  <si>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</si>
  <si>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</si>
  <si>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</si>
  <si>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</si>
  <si>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</si>
  <si>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</si>
  <si>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</si>
  <si>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</si>
  <si>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</si>
  <si>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</si>
  <si>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</si>
  <si>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</si>
  <si>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</si>
  <si>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</si>
  <si>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</si>
  <si>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</si>
  <si>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</si>
  <si>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</si>
  <si>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</si>
  <si>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</si>
  <si>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</si>
  <si>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</si>
  <si>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</si>
  <si>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</si>
  <si>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</si>
  <si>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</si>
  <si>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</si>
  <si>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</si>
  <si>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</si>
  <si>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</si>
  <si>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</si>
  <si>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</si>
  <si>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</si>
  <si>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</si>
  <si>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</si>
  <si>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</si>
  <si>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</si>
  <si>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</si>
  <si>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</si>
  <si>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</si>
  <si>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</si>
  <si>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</si>
  <si>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</si>
  <si>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</si>
  <si>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</si>
  <si>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</si>
  <si>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</si>
  <si>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</si>
  <si>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</si>
  <si>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</si>
  <si>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</si>
  <si>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</si>
  <si>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</si>
  <si>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</si>
  <si>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</si>
  <si>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</si>
  <si>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</si>
  <si>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</si>
  <si>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</si>
  <si>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</si>
  <si>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</si>
  <si>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</si>
  <si>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</si>
  <si>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</si>
  <si>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</si>
  <si>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</si>
  <si>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</si>
  <si>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</si>
  <si>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</si>
  <si>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</si>
  <si>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</si>
  <si>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</si>
  <si>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</si>
  <si>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</si>
  <si>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</si>
  <si>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</si>
  <si>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</si>
  <si>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</si>
  <si>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</si>
  <si>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</si>
  <si>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</si>
  <si>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</si>
  <si>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</si>
  <si>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</si>
  <si>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</si>
  <si>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</si>
  <si>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</si>
  <si>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</si>
  <si>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</si>
  <si>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</si>
  <si>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</si>
  <si>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</si>
  <si>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</si>
  <si>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</si>
  <si>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</si>
  <si>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</si>
  <si>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</si>
  <si>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</si>
  <si>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</si>
  <si>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</si>
  <si>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</si>
  <si>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</si>
  <si>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</si>
  <si>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</si>
  <si>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</si>
  <si>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</si>
  <si>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</si>
  <si>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</si>
  <si>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</si>
  <si>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</si>
  <si>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</si>
  <si>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</si>
  <si>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</si>
  <si>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</si>
  <si>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</si>
  <si>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</si>
  <si>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</si>
  <si>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</si>
  <si>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</si>
  <si>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</si>
  <si>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</si>
  <si>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</si>
  <si>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</si>
  <si>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</si>
  <si>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</si>
  <si>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</si>
  <si>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</si>
  <si>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</si>
  <si>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</si>
  <si>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</si>
  <si>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</si>
  <si>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</si>
  <si>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</si>
  <si>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</si>
  <si>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</si>
  <si>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</si>
  <si>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</si>
  <si>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</si>
  <si>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</si>
  <si>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</si>
  <si>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</si>
  <si>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</si>
  <si>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</si>
  <si>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</si>
  <si>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</si>
  <si>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</si>
  <si>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</si>
  <si>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</si>
  <si>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</si>
  <si>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</si>
  <si>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</si>
  <si>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</si>
  <si>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</si>
  <si>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</si>
  <si>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</si>
  <si>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</si>
  <si>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</si>
  <si>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</si>
  <si>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</si>
  <si>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</si>
  <si>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</si>
  <si>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</si>
  <si>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</si>
  <si>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</si>
  <si>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</si>
  <si>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</si>
  <si>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</si>
  <si>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</si>
  <si>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</si>
  <si>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</si>
  <si>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</si>
  <si>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</si>
  <si>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</si>
  <si>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</si>
  <si>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</si>
  <si>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</si>
  <si>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</si>
  <si>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</si>
  <si>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</si>
  <si>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</si>
  <si>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</si>
  <si>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</si>
  <si>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</si>
  <si>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</si>
  <si>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</si>
  <si>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</si>
  <si>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</si>
  <si>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</si>
  <si>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</si>
  <si>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</si>
  <si>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</si>
  <si>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</si>
  <si>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</si>
  <si>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</si>
  <si>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</si>
  <si>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</si>
  <si>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</si>
  <si>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</si>
  <si>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</si>
  <si>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</si>
  <si>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</si>
  <si>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</si>
  <si>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</si>
  <si>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</si>
  <si>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</si>
  <si>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</si>
  <si>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</si>
  <si>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</si>
  <si>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</si>
  <si>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</si>
  <si>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</si>
  <si>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</si>
  <si>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</si>
  <si>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</si>
  <si>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</si>
  <si>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</si>
  <si>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</si>
  <si>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</si>
  <si>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</si>
  <si>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</si>
  <si>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</si>
  <si>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</si>
  <si>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</si>
  <si>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</si>
  <si>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</si>
  <si>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</si>
  <si>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</si>
  <si>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</si>
  <si>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</si>
  <si>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</si>
  <si>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</si>
  <si>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</si>
  <si>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</si>
  <si>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</si>
  <si>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</si>
  <si>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</si>
  <si>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</si>
  <si>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</si>
  <si>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</si>
  <si>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</si>
  <si>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</si>
  <si>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</si>
  <si>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</si>
  <si>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</si>
  <si>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</si>
  <si>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</si>
  <si>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</si>
  <si>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</si>
  <si>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</si>
  <si>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</si>
  <si>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</si>
  <si>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</si>
  <si>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</si>
  <si>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</si>
  <si>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</si>
  <si>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</si>
  <si>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</si>
  <si>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</si>
  <si>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</si>
  <si>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</si>
  <si>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</si>
  <si>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</si>
  <si>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</si>
  <si>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</si>
  <si>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</si>
  <si>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</si>
  <si>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</si>
  <si>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</si>
  <si>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</si>
  <si>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</si>
  <si>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</si>
  <si>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</si>
  <si>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</si>
  <si>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</si>
  <si>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</si>
  <si>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</si>
  <si>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</si>
  <si>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</si>
  <si>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</si>
  <si>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</si>
  <si>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</si>
  <si>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</si>
  <si>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</si>
  <si>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</si>
  <si>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</si>
  <si>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</si>
  <si>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</si>
  <si>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</si>
  <si>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</si>
  <si>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</si>
  <si>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</si>
  <si>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</si>
  <si>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</si>
  <si>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</si>
  <si>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</si>
  <si>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</si>
  <si>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</si>
  <si>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</si>
  <si>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</si>
  <si>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</si>
  <si>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</si>
  <si>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</si>
  <si>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</si>
  <si>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</si>
  <si>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</si>
  <si>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</si>
  <si>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</si>
  <si>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</si>
  <si>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</si>
  <si>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</si>
  <si>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</si>
  <si>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</si>
  <si>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</si>
  <si>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</si>
  <si>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</si>
  <si>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</si>
  <si>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</si>
  <si>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</si>
  <si>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</si>
  <si>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</si>
  <si>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</si>
  <si>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</si>
  <si>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</si>
  <si>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</si>
  <si>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</si>
  <si>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</si>
  <si>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</si>
  <si>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</si>
  <si>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</si>
  <si>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</si>
  <si>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</si>
  <si>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</si>
  <si>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</si>
  <si>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</si>
  <si>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</si>
  <si>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</si>
  <si>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</si>
  <si>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</si>
  <si>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</si>
  <si>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</si>
  <si>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</si>
  <si>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</si>
  <si>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</si>
  <si>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</si>
  <si>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</si>
  <si>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</si>
  <si>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</si>
  <si>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</si>
  <si>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</si>
  <si>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</si>
  <si>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</si>
  <si>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</si>
  <si>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</si>
  <si>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</si>
  <si>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</si>
  <si>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</si>
  <si>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</si>
  <si>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</si>
  <si>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</si>
  <si>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</si>
  <si>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</si>
  <si>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</si>
  <si>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</si>
  <si>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</si>
  <si>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</si>
  <si>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</si>
  <si>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</si>
  <si>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</si>
  <si>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</si>
  <si>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</si>
  <si>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</si>
  <si>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</si>
  <si>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</si>
  <si>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</si>
  <si>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</si>
  <si>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</si>
  <si>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</si>
  <si>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</si>
  <si>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</si>
  <si>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</si>
  <si>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</si>
  <si>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</si>
  <si>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</si>
  <si>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</si>
  <si>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</si>
  <si>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</si>
  <si>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</si>
  <si>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</si>
  <si>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</si>
  <si>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</si>
  <si>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</si>
  <si>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</si>
  <si>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</si>
  <si>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</si>
  <si>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</si>
  <si>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</si>
  <si>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</si>
  <si>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</si>
  <si>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</si>
  <si>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</si>
  <si>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</si>
  <si>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</si>
  <si>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</si>
  <si>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</si>
  <si>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</si>
  <si>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</si>
  <si>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</si>
  <si>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</si>
  <si>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</si>
  <si>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</si>
  <si>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</si>
  <si>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</si>
  <si>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</si>
  <si>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</si>
  <si>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</si>
  <si>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</si>
  <si>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</si>
  <si>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</si>
  <si>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</si>
  <si>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</si>
  <si>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</si>
  <si>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</si>
  <si>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</si>
  <si>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</si>
  <si>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</si>
  <si>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</si>
  <si>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</si>
  <si>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</si>
  <si>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</si>
  <si>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</si>
  <si>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</si>
  <si>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</si>
  <si>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</si>
  <si>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</si>
  <si>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</si>
  <si>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</si>
  <si>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</si>
  <si>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</si>
  <si>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</si>
  <si>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</si>
  <si>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</si>
  <si>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</si>
  <si>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</si>
  <si>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</si>
  <si>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</si>
  <si>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</si>
  <si>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</si>
  <si>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</si>
  <si>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</si>
  <si>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</si>
  <si>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</si>
  <si>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</si>
  <si>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</si>
  <si>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</si>
  <si>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</si>
  <si>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</si>
  <si>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</si>
  <si>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</si>
  <si>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</si>
  <si>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</si>
  <si>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</si>
  <si>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</si>
  <si>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</si>
  <si>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</si>
  <si>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</si>
  <si>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</si>
  <si>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</si>
  <si>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</si>
  <si>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</si>
  <si>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</si>
  <si>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</si>
  <si>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</si>
  <si>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</si>
  <si>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</si>
  <si>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</si>
  <si>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</si>
  <si>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</si>
  <si>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</si>
  <si>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</si>
  <si>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</si>
  <si>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</si>
  <si>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</si>
  <si>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</si>
  <si>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</si>
  <si>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</si>
  <si>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</si>
  <si>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</si>
  <si>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</si>
  <si>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</si>
  <si>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</si>
  <si>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</si>
  <si>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</si>
  <si>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</si>
  <si>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</si>
  <si>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</si>
  <si>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</si>
  <si>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</si>
  <si>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</si>
  <si>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</si>
  <si>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</si>
  <si>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</si>
  <si>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</si>
  <si>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</si>
  <si>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</si>
  <si>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</si>
  <si>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</si>
  <si>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</si>
  <si>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</si>
  <si>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</si>
  <si>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</si>
  <si>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</si>
  <si>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</si>
  <si>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</si>
  <si>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</si>
  <si>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</si>
  <si>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</si>
  <si>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</si>
  <si>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</si>
  <si>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</si>
  <si>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</si>
  <si>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</si>
  <si>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</si>
  <si>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</si>
  <si>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</si>
  <si>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</si>
  <si>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</si>
  <si>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</si>
  <si>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</si>
  <si>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</si>
  <si>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</si>
  <si>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</si>
  <si>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</si>
  <si>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</si>
  <si>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</si>
  <si>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</si>
  <si>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</si>
  <si>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</si>
  <si>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</si>
  <si>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</si>
  <si>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</si>
  <si>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</si>
  <si>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</si>
  <si>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</si>
  <si>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</si>
  <si>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</si>
  <si>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</si>
  <si>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</si>
  <si>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</si>
  <si>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</si>
  <si>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</si>
  <si>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</si>
  <si>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</si>
  <si>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</si>
  <si>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</si>
  <si>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</si>
  <si>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</si>
  <si>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</si>
  <si>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</si>
  <si>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</si>
  <si>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</si>
  <si>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</si>
  <si>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</si>
  <si>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</si>
  <si>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</si>
  <si>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</si>
  <si>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</si>
  <si>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</si>
  <si>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</si>
  <si>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</si>
  <si>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</si>
  <si>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</si>
  <si>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</si>
  <si>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</si>
  <si>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</si>
  <si>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</si>
  <si>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</si>
  <si>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</si>
  <si>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</si>
  <si>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</si>
  <si>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</si>
  <si>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</si>
  <si>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</si>
  <si>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</si>
  <si>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</si>
  <si>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</si>
  <si>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</si>
  <si>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</si>
  <si>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</si>
  <si>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</si>
  <si>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</si>
  <si>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</si>
  <si>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</si>
  <si>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</si>
  <si>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</si>
  <si>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</si>
  <si>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</si>
  <si>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</si>
  <si>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</si>
  <si>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</si>
  <si>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</si>
  <si>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</si>
  <si>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</si>
  <si>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</si>
  <si>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</si>
  <si>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</si>
  <si>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</si>
  <si>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</si>
  <si>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</si>
  <si>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</si>
  <si>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</si>
  <si>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</si>
  <si>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</si>
  <si>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</si>
  <si>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</si>
  <si>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</si>
  <si>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</si>
  <si>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</si>
  <si>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</si>
  <si>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</si>
  <si>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</si>
  <si>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</si>
  <si>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</si>
  <si>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</si>
  <si>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</si>
  <si>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</si>
  <si>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</si>
  <si>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</si>
  <si>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</si>
  <si>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</si>
  <si>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</si>
  <si>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</si>
  <si>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</si>
  <si>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</si>
  <si>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</si>
  <si>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</si>
  <si>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</si>
  <si>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</si>
  <si>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</si>
  <si>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</si>
  <si>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</si>
  <si>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</si>
  <si>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</si>
  <si>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</si>
  <si>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</si>
  <si>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</si>
  <si>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</si>
  <si>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</si>
  <si>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</si>
  <si>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</si>
  <si>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</si>
  <si>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</si>
  <si>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</si>
  <si>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</si>
  <si>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</si>
  <si>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</si>
  <si>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</si>
  <si>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</si>
  <si>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</si>
  <si>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</si>
  <si>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</si>
  <si>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</si>
  <si>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</si>
  <si>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</si>
  <si>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</si>
  <si>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</si>
  <si>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</si>
  <si>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</si>
  <si>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</si>
  <si>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</si>
  <si>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</si>
  <si>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</si>
  <si>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</si>
  <si>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</si>
  <si>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</si>
  <si>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</si>
  <si>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</si>
  <si>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</si>
  <si>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</si>
  <si>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</si>
  <si>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</si>
  <si>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</si>
  <si>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</si>
  <si>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</si>
  <si>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</si>
  <si>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</si>
  <si>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</si>
  <si>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</si>
  <si>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</si>
  <si>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</si>
  <si>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</si>
  <si>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</si>
  <si>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</si>
  <si>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</si>
  <si>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</si>
  <si>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</si>
  <si>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</si>
  <si>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</si>
  <si>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</si>
  <si>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</si>
  <si>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</si>
  <si>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</si>
  <si>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</si>
  <si>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</si>
  <si>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</si>
  <si>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</si>
  <si>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</si>
  <si>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</si>
  <si>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</si>
  <si>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</si>
  <si>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</si>
  <si>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</si>
  <si>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</si>
  <si>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</si>
  <si>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</si>
  <si>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</si>
  <si>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</si>
  <si>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</si>
  <si>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</si>
  <si>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</si>
  <si>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</si>
  <si>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</si>
  <si>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</si>
  <si>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</si>
  <si>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</si>
  <si>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</si>
  <si>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</si>
  <si>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</si>
  <si>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</si>
  <si>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</si>
  <si>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</si>
  <si>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</si>
  <si>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</si>
  <si>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</si>
  <si>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</si>
  <si>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</si>
  <si>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</si>
  <si>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</si>
  <si>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</si>
  <si>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</si>
  <si>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</si>
  <si>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</si>
  <si>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</si>
  <si>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</si>
  <si>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</si>
  <si>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</si>
  <si>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</si>
  <si>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</si>
  <si>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</si>
  <si>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</si>
  <si>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</si>
  <si>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</si>
  <si>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</si>
  <si>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</si>
  <si>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</si>
  <si>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</si>
  <si>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</si>
  <si>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</si>
  <si>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</si>
  <si>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</si>
  <si>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</si>
  <si>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</si>
  <si>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</si>
  <si>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</si>
  <si>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</si>
  <si>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</si>
  <si>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</si>
  <si>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</si>
  <si>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</si>
  <si>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</si>
  <si>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</si>
  <si>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</si>
  <si>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</si>
  <si>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</si>
  <si>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</si>
  <si>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</si>
  <si>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</si>
  <si>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</si>
  <si>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</si>
  <si>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</si>
  <si>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</si>
  <si>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</si>
  <si>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</si>
  <si>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</si>
  <si>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</si>
  <si>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</si>
  <si>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</si>
  <si>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</si>
  <si>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</si>
  <si>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</si>
  <si>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</si>
  <si>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</si>
  <si>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</si>
  <si>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</si>
  <si>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</si>
  <si>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</si>
  <si>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</si>
  <si>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</si>
  <si>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</si>
  <si>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</si>
  <si>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</si>
  <si>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</si>
  <si>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</si>
  <si>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</si>
  <si>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</si>
  <si>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</si>
  <si>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</si>
  <si>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</si>
  <si>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</si>
  <si>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</si>
  <si>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</si>
  <si>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</si>
  <si>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</si>
  <si>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</si>
  <si>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</si>
  <si>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</si>
  <si>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</si>
  <si>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</si>
  <si>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</si>
  <si>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</si>
  <si>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</si>
  <si>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</si>
  <si>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</si>
  <si>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</si>
  <si>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</si>
  <si>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</si>
  <si>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</si>
  <si>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</si>
  <si>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</si>
  <si>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</si>
  <si>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</si>
  <si>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</si>
  <si>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</si>
  <si>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</si>
  <si>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</si>
  <si>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</si>
  <si>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</si>
  <si>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</si>
  <si>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</si>
  <si>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</si>
  <si>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</si>
  <si>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</si>
  <si>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</si>
  <si>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</si>
  <si>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</si>
  <si>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</si>
  <si>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</si>
  <si>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</si>
  <si>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</si>
  <si>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</si>
  <si>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</si>
  <si>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</si>
  <si>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</si>
  <si>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</si>
  <si>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</si>
  <si>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</si>
  <si>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</si>
  <si>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</si>
  <si>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</si>
  <si>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</si>
  <si>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</si>
  <si>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</si>
  <si>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</si>
  <si>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</si>
  <si>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</si>
  <si>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</si>
  <si>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</si>
  <si>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</si>
  <si>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</si>
  <si>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</si>
  <si>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</si>
  <si>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</si>
  <si>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</si>
  <si>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</si>
  <si>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</si>
  <si>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</si>
  <si>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</si>
  <si>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</si>
  <si>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</si>
  <si>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</si>
  <si>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</si>
  <si>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</si>
  <si>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</si>
  <si>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</si>
  <si>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</si>
  <si>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</si>
  <si>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</si>
  <si>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</si>
  <si>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</si>
  <si>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</si>
  <si>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</si>
  <si>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</si>
  <si>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</si>
  <si>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</si>
  <si>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</si>
  <si>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</si>
  <si>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</si>
  <si>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</si>
  <si>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</si>
  <si>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</si>
  <si>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</si>
  <si>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</si>
  <si>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</si>
  <si>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</si>
  <si>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</si>
  <si>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</si>
  <si>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</si>
  <si>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</si>
  <si>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</si>
  <si>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</si>
  <si>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</si>
  <si>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</si>
  <si>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</si>
  <si>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</si>
  <si>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</si>
  <si>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</si>
  <si>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</si>
  <si>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</si>
  <si>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</si>
  <si>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</si>
  <si>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</si>
  <si>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</si>
  <si>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</si>
  <si>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</si>
  <si>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</si>
  <si>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</si>
  <si>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</si>
  <si>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</si>
  <si>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</si>
  <si>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</si>
  <si>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</si>
  <si>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</si>
  <si>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</si>
  <si>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</si>
  <si>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</si>
  <si>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</si>
  <si>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</si>
  <si>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</si>
  <si>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</si>
  <si>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</si>
  <si>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</si>
  <si>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</si>
  <si>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</si>
  <si>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</si>
  <si>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</si>
  <si>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</si>
  <si>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</si>
  <si>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</si>
  <si>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</si>
  <si>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</si>
  <si>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</si>
  <si>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</si>
  <si>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</si>
  <si>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</si>
  <si>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</si>
  <si>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</si>
  <si>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</si>
  <si>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</si>
  <si>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</si>
  <si>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</si>
  <si>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</si>
  <si>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</si>
  <si>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</si>
  <si>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</si>
  <si>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</si>
  <si>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</si>
  <si>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</si>
  <si>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</si>
  <si>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</si>
  <si>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</si>
  <si>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</si>
  <si>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</si>
  <si>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</si>
  <si>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</si>
  <si>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</si>
  <si>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</si>
  <si>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</si>
  <si>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</si>
  <si>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</si>
  <si>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</si>
  <si>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</si>
  <si>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</si>
  <si>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</si>
  <si>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</si>
  <si>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</si>
  <si>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</si>
  <si>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</si>
  <si>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</si>
  <si>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</si>
  <si>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</si>
  <si>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</si>
  <si>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</si>
  <si>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</si>
  <si>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</si>
  <si>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</si>
  <si>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</si>
  <si>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</si>
  <si>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</si>
  <si>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</si>
  <si>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</si>
  <si>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</si>
  <si>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</si>
  <si>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</si>
  <si>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</si>
  <si>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</si>
  <si>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</si>
  <si>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</si>
  <si>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</si>
  <si>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</si>
  <si>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</si>
  <si>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</si>
  <si>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</si>
  <si>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</si>
  <si>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</si>
  <si>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</si>
  <si>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</si>
  <si>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</si>
  <si>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</si>
  <si>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</si>
  <si>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</si>
  <si>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</si>
  <si>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</si>
  <si>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</si>
  <si>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</si>
  <si>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</si>
  <si>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</si>
  <si>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</si>
  <si>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</si>
  <si>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</si>
  <si>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</si>
  <si>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</si>
  <si>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</si>
  <si>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</si>
  <si>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</si>
  <si>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</si>
  <si>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</si>
  <si>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</si>
  <si>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</si>
  <si>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</si>
  <si>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</si>
  <si>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</si>
  <si>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</si>
  <si>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</si>
  <si>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</si>
  <si>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</si>
  <si>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</si>
  <si>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</si>
  <si>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</si>
  <si>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</si>
  <si>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</si>
  <si>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</si>
  <si>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</si>
  <si>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</si>
  <si>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</si>
  <si>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</si>
  <si>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</si>
  <si>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</si>
  <si>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</si>
  <si>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</si>
  <si>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</si>
  <si>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</si>
  <si>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</si>
  <si>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</si>
  <si>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</si>
  <si>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</si>
  <si>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</si>
  <si>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</si>
  <si>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</si>
  <si>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</si>
  <si>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</si>
  <si>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</si>
  <si>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</si>
  <si>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</si>
  <si>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</si>
  <si>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</si>
  <si>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</si>
  <si>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</si>
  <si>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</si>
  <si>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</si>
  <si>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</si>
  <si>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</si>
  <si>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</si>
  <si>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</si>
  <si>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</si>
  <si>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</si>
  <si>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</si>
  <si>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</si>
  <si>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</si>
  <si>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</si>
  <si>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</si>
  <si>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</si>
  <si>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</si>
  <si>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</si>
  <si>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</si>
  <si>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</si>
  <si>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</si>
  <si>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</si>
  <si>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</si>
  <si>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</si>
  <si>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</si>
  <si>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</si>
  <si>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</si>
  <si>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</si>
  <si>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</si>
  <si>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</si>
  <si>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</si>
  <si>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</si>
  <si>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</si>
  <si>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</si>
  <si>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</si>
  <si>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</si>
  <si>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</si>
  <si>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</si>
  <si>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</si>
  <si>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</si>
  <si>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</si>
  <si>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</si>
  <si>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</si>
  <si>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</si>
  <si>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</si>
  <si>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</si>
  <si>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</si>
  <si>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</si>
  <si>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</si>
  <si>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</si>
  <si>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</si>
  <si>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</si>
  <si>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</si>
  <si>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</si>
  <si>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</si>
  <si>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</si>
  <si>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</si>
  <si>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</si>
  <si>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</si>
  <si>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</si>
  <si>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</si>
  <si>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</si>
  <si>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</si>
  <si>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</si>
  <si>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</si>
  <si>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</si>
  <si>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</si>
  <si>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</si>
  <si>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</si>
  <si>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</si>
  <si>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</si>
  <si>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</si>
  <si>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</si>
  <si>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</si>
  <si>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</si>
  <si>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</si>
  <si>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</si>
  <si>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</si>
  <si>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</si>
  <si>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</si>
  <si>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</si>
  <si>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</si>
  <si>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</si>
  <si>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</si>
  <si>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</si>
  <si>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</si>
  <si>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</si>
  <si>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</si>
  <si>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</si>
  <si>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</si>
  <si>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</si>
  <si>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</si>
  <si>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</si>
  <si>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</si>
  <si>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</si>
  <si>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</si>
  <si>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</si>
  <si>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</si>
  <si>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</si>
  <si>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</si>
  <si>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</si>
  <si>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</si>
  <si>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</si>
  <si>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</si>
  <si>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</si>
  <si>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</si>
  <si>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</si>
  <si>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</si>
  <si>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</si>
  <si>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</si>
  <si>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</si>
  <si>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</si>
  <si>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</si>
  <si>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</si>
  <si>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</si>
  <si>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</si>
  <si>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</si>
  <si>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</si>
  <si>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</si>
  <si>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</si>
  <si>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</si>
  <si>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</si>
  <si>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</si>
  <si>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</si>
  <si>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</si>
  <si>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</si>
  <si>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</si>
  <si>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</si>
  <si>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</si>
  <si>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</si>
  <si>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</si>
  <si>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</si>
  <si>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</si>
  <si>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</si>
  <si>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</si>
  <si>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</si>
  <si>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</si>
  <si>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</si>
  <si>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</si>
  <si>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</si>
  <si>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</si>
  <si>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</si>
  <si>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</si>
  <si>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</si>
  <si>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</si>
  <si>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</si>
  <si>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</si>
  <si>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</si>
  <si>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</si>
  <si>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</si>
  <si>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</si>
  <si>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</si>
  <si>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</si>
  <si>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</si>
  <si>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</si>
  <si>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</si>
  <si>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</si>
  <si>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</si>
  <si>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</si>
  <si>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</si>
  <si>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</si>
  <si>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</si>
  <si>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</si>
  <si>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</si>
  <si>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</si>
  <si>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</si>
  <si>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</si>
  <si>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</si>
  <si>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</si>
  <si>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</si>
  <si>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</si>
  <si>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</si>
  <si>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</si>
  <si>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</si>
  <si>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</si>
  <si>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</si>
  <si>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</si>
  <si>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</si>
  <si>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</si>
  <si>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</si>
  <si>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</si>
  <si>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</si>
  <si>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</si>
  <si>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</si>
  <si>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</si>
  <si>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</si>
  <si>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</si>
  <si>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</si>
  <si>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</si>
  <si>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</si>
  <si>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</si>
  <si>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</si>
  <si>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</si>
  <si>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</si>
  <si>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</si>
  <si>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</si>
  <si>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</si>
  <si>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</si>
  <si>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</si>
  <si>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</si>
  <si>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</si>
  <si>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</si>
  <si>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</si>
  <si>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</si>
  <si>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</si>
  <si>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</si>
  <si>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</si>
  <si>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</si>
  <si>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</si>
  <si>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</si>
  <si>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</si>
  <si>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</si>
  <si>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</si>
  <si>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</si>
  <si>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</si>
  <si>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</si>
  <si>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</si>
  <si>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</si>
  <si>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</si>
  <si>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</si>
  <si>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</si>
  <si>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</si>
  <si>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</si>
  <si>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</si>
  <si>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</si>
  <si>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</si>
  <si>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</si>
  <si>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</si>
  <si>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</si>
  <si>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</si>
  <si>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</si>
  <si>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</si>
  <si>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</si>
  <si>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</si>
  <si>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</si>
  <si>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</si>
  <si>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</si>
  <si>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</si>
  <si>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</si>
  <si>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</si>
  <si>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</si>
  <si>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</si>
  <si>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</si>
  <si>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</si>
  <si>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</si>
  <si>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</si>
  <si>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</si>
  <si>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</si>
  <si>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</si>
  <si>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</si>
  <si>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</si>
  <si>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</si>
  <si>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</si>
  <si>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</si>
  <si>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</si>
  <si>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</si>
  <si>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</si>
  <si>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</si>
  <si>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</si>
  <si>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</si>
  <si>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</si>
  <si>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</si>
  <si>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</si>
  <si>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</si>
  <si>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</si>
  <si>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</si>
  <si>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</si>
  <si>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</si>
  <si>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</si>
  <si>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</si>
  <si>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</si>
  <si>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</si>
  <si>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</si>
  <si>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</si>
  <si>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</si>
  <si>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</si>
  <si>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</si>
  <si>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</si>
  <si>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</si>
  <si>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</si>
  <si>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</si>
  <si>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</si>
  <si>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</si>
  <si>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</si>
  <si>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</si>
  <si>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</si>
  <si>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</si>
  <si>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</si>
  <si>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</si>
  <si>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</si>
  <si>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</si>
  <si>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</si>
  <si>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</si>
  <si>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</si>
  <si>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</si>
  <si>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</si>
  <si>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</si>
  <si>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</si>
  <si>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</si>
  <si>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</si>
  <si>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</si>
  <si>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</si>
  <si>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</si>
  <si>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</si>
  <si>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</si>
  <si>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</si>
  <si>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</si>
  <si>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</si>
  <si>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</si>
  <si>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</si>
  <si>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</si>
  <si>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</si>
  <si>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</si>
  <si>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</si>
  <si>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</si>
  <si>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</si>
  <si>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</si>
  <si>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</si>
  <si>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</si>
  <si>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</si>
  <si>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</si>
  <si>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</si>
  <si>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</si>
  <si>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</si>
  <si>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</si>
  <si>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</si>
  <si>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</si>
  <si>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</si>
  <si>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</si>
  <si>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</si>
  <si>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</si>
  <si>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</si>
  <si>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</si>
  <si>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</si>
  <si>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</si>
  <si>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</si>
  <si>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</si>
  <si>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</si>
  <si>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</si>
  <si>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</si>
  <si>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</si>
  <si>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</si>
  <si>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</si>
  <si>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</si>
  <si>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</si>
  <si>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</si>
  <si>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</si>
  <si>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</si>
  <si>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</si>
  <si>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</si>
  <si>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</si>
  <si>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</si>
  <si>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</si>
  <si>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</si>
  <si>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</si>
  <si>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</si>
  <si>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</si>
  <si>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</si>
  <si>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</si>
  <si>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</si>
  <si>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</si>
  <si>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</si>
  <si>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</si>
  <si>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</si>
  <si>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</si>
  <si>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</si>
  <si>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</si>
  <si>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</si>
  <si>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</si>
  <si>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</si>
  <si>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</si>
  <si>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</si>
  <si>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</si>
  <si>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</si>
  <si>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</si>
  <si>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</si>
  <si>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</si>
  <si>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</si>
  <si>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</si>
  <si>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</si>
  <si>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</si>
  <si>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</si>
  <si>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</si>
  <si>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</si>
  <si>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</si>
  <si>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</si>
  <si>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</si>
  <si>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</si>
  <si>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</si>
  <si>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</si>
  <si>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</si>
  <si>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</si>
  <si>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</si>
  <si>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</si>
  <si>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</si>
  <si>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</si>
  <si>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</si>
  <si>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</si>
  <si>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</si>
  <si>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</si>
  <si>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</si>
  <si>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</si>
  <si>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</si>
  <si>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</si>
  <si>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</si>
  <si>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</si>
  <si>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</si>
  <si>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</si>
  <si>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</si>
  <si>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</si>
  <si>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</si>
  <si>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</si>
  <si>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</si>
  <si>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</si>
  <si>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</si>
  <si>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</si>
  <si>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</si>
  <si>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</si>
  <si>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</si>
  <si>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</si>
  <si>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</si>
  <si>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</si>
  <si>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</si>
  <si>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</si>
  <si>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</si>
  <si>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</si>
  <si>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</si>
  <si>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</si>
  <si>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</si>
  <si>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</si>
  <si>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</si>
  <si>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</si>
  <si>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</si>
  <si>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</si>
  <si>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</si>
  <si>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</si>
  <si>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</si>
  <si>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</si>
  <si>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</si>
  <si>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</si>
  <si>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</si>
  <si>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</si>
  <si>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</si>
  <si>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</si>
  <si>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</si>
  <si>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</si>
  <si>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</si>
  <si>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</si>
  <si>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</si>
  <si>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</si>
  <si>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</si>
  <si>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</si>
  <si>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</si>
  <si>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</si>
  <si>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</si>
  <si>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</si>
  <si>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</si>
  <si>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</si>
  <si>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</si>
  <si>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</si>
  <si>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</si>
  <si>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</si>
  <si>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</si>
  <si>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</si>
  <si>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</si>
  <si>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</si>
  <si>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</si>
  <si>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</si>
  <si>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</si>
  <si>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</si>
  <si>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</si>
  <si>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</si>
  <si>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</si>
  <si>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</si>
  <si>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</si>
  <si>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</si>
  <si>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</si>
  <si>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</si>
  <si>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</si>
  <si>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</si>
  <si>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</si>
  <si>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</si>
  <si>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</si>
  <si>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</si>
  <si>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</si>
  <si>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</si>
  <si>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</si>
  <si>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</si>
  <si>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</si>
  <si>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</si>
  <si>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</si>
  <si>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</si>
  <si>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</si>
  <si>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</si>
  <si>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</si>
  <si>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</si>
  <si>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</si>
  <si>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</si>
  <si>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</si>
  <si>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</si>
  <si>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</si>
  <si>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</si>
  <si>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</si>
  <si>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</si>
  <si>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</si>
  <si>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</si>
  <si>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</si>
  <si>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</si>
  <si>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</si>
  <si>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</si>
  <si>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</si>
  <si>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</si>
  <si>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</si>
  <si>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</si>
  <si>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</si>
  <si>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</si>
  <si>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</si>
  <si>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</si>
  <si>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</si>
  <si>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</si>
  <si>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</si>
  <si>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</si>
  <si>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</si>
  <si>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</si>
  <si>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</si>
  <si>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</si>
  <si>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</si>
  <si>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</si>
  <si>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</si>
  <si>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</si>
  <si>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</si>
  <si>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</si>
  <si>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</si>
  <si>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</si>
  <si>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</si>
  <si>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</si>
  <si>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</si>
  <si>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</si>
  <si>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</si>
  <si>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</si>
  <si>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</si>
  <si>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</si>
  <si>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</si>
  <si>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</si>
  <si>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</si>
  <si>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</si>
  <si>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</si>
  <si>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</si>
  <si>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</si>
  <si>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</si>
  <si>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</si>
  <si>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</si>
  <si>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</si>
  <si>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</si>
  <si>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</si>
  <si>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</si>
  <si>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</si>
  <si>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</si>
  <si>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</si>
  <si>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</si>
  <si>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</si>
  <si>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</si>
  <si>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</si>
  <si>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</si>
  <si>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</si>
  <si>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</si>
  <si>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</si>
  <si>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</si>
  <si>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</si>
  <si>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</si>
  <si>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</si>
  <si>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</si>
  <si>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</si>
  <si>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</si>
  <si>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</si>
  <si>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</si>
  <si>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</si>
  <si>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</si>
  <si>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</si>
  <si>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</si>
  <si>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</si>
  <si>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</si>
  <si>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</si>
  <si>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</si>
  <si>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</si>
  <si>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</si>
  <si>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</si>
  <si>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</si>
  <si>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</si>
  <si>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</si>
  <si>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</si>
  <si>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</si>
  <si>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</si>
  <si>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</si>
  <si>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</si>
  <si>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</si>
  <si>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</si>
  <si>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</si>
  <si>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</si>
  <si>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</si>
  <si>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</si>
  <si>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</si>
  <si>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</si>
  <si>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</si>
  <si>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</si>
  <si>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</si>
  <si>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</si>
  <si>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</si>
  <si>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</si>
  <si>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</si>
  <si>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</si>
  <si>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</si>
  <si>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</si>
  <si>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</si>
  <si>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</si>
  <si>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</si>
  <si>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</si>
  <si>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</si>
  <si>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</si>
  <si>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</si>
  <si>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</si>
  <si>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</si>
  <si>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</si>
  <si>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</si>
  <si>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</si>
  <si>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</si>
  <si>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</si>
  <si>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</si>
  <si>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</si>
  <si>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</si>
  <si>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</si>
  <si>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</si>
  <si>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</si>
  <si>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</si>
  <si>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</si>
  <si>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</si>
  <si>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</si>
  <si>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</si>
  <si>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</si>
  <si>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</si>
  <si>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</si>
  <si>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</si>
  <si>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</si>
  <si>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</si>
  <si>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</si>
  <si>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</si>
  <si>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</si>
  <si>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</si>
  <si>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</si>
  <si>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</si>
  <si>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</si>
  <si>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</si>
  <si>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</si>
  <si>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</si>
  <si>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</si>
  <si>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</si>
  <si>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</si>
  <si>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</si>
  <si>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</si>
  <si>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</si>
  <si>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</si>
  <si>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</si>
  <si>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</si>
  <si>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</si>
  <si>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</si>
  <si>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</si>
  <si>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</si>
  <si>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</si>
  <si>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</si>
  <si>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</si>
  <si>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</si>
  <si>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</si>
  <si>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</si>
  <si>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</si>
  <si>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</si>
  <si>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</si>
  <si>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</si>
  <si>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</si>
  <si>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</si>
  <si>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</si>
  <si>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</si>
  <si>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</si>
  <si>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</si>
  <si>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</si>
  <si>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</si>
  <si>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</si>
  <si>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</si>
  <si>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</si>
  <si>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</si>
  <si>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</si>
  <si>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</si>
  <si>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</si>
  <si>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</si>
  <si>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</si>
  <si>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</si>
  <si>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</si>
  <si>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</si>
  <si>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</si>
  <si>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</si>
  <si>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</si>
  <si>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</si>
  <si>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</si>
  <si>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</si>
  <si>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</si>
  <si>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</si>
  <si>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</si>
  <si>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</si>
  <si>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</si>
  <si>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</si>
  <si>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</si>
  <si>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</si>
  <si>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</si>
  <si>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</si>
  <si>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</si>
  <si>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</si>
  <si>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</si>
  <si>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</si>
  <si>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</si>
  <si>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</si>
  <si>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</si>
  <si>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</si>
  <si>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</si>
  <si>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</si>
  <si>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</si>
  <si>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</si>
  <si>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</si>
  <si>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</si>
  <si>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</si>
  <si>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</si>
  <si>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</si>
  <si>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</si>
  <si>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</si>
  <si>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</si>
  <si>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</si>
  <si>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</si>
  <si>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</si>
  <si>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</si>
  <si>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</si>
  <si>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</si>
  <si>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</si>
  <si>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</si>
  <si>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</si>
  <si>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</si>
  <si>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</si>
  <si>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</si>
  <si>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</si>
  <si>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</si>
  <si>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</si>
  <si>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</si>
  <si>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</si>
  <si>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</si>
  <si>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</si>
  <si>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</si>
  <si>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</si>
  <si>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</si>
  <si>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</si>
  <si>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</si>
  <si>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</si>
  <si>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</si>
  <si>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</si>
  <si>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</si>
  <si>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</si>
  <si>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</si>
  <si>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</si>
  <si>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</si>
  <si>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</si>
  <si>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</si>
  <si>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</si>
  <si>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</si>
  <si>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</si>
  <si>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</si>
  <si>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</si>
  <si>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</si>
  <si>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</si>
  <si>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</si>
  <si>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</si>
  <si>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</si>
  <si>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</si>
  <si>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</si>
  <si>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</si>
  <si>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</si>
  <si>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</si>
  <si>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</si>
  <si>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</si>
  <si>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</si>
  <si>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</si>
  <si>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</si>
  <si>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</si>
  <si>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</si>
  <si>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</si>
  <si>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</si>
  <si>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</si>
  <si>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</si>
  <si>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</si>
  <si>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</si>
  <si>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</si>
  <si>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</si>
  <si>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</si>
  <si>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</si>
  <si>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</si>
  <si>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</si>
  <si>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</si>
  <si>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</si>
  <si>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</si>
  <si>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</si>
  <si>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</si>
  <si>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</si>
  <si>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</si>
  <si>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</si>
  <si>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</si>
  <si>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</si>
  <si>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</si>
  <si>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</si>
  <si>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</si>
  <si>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</si>
  <si>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</si>
  <si>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</si>
  <si>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</si>
  <si>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</si>
  <si>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</si>
  <si>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</si>
  <si>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</si>
  <si>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</si>
  <si>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</si>
  <si>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</si>
  <si>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</si>
  <si>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</si>
  <si>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</si>
  <si>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</si>
  <si>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</si>
  <si>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</si>
  <si>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</si>
  <si>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</si>
  <si>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</si>
  <si>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</si>
  <si>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</si>
  <si>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</si>
  <si>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</si>
  <si>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</si>
  <si>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</si>
  <si>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</si>
  <si>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</si>
  <si>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</si>
  <si>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</si>
  <si>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</si>
  <si>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</si>
  <si>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</si>
  <si>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</si>
  <si>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</si>
  <si>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</si>
  <si>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</si>
  <si>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</si>
  <si>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</si>
  <si>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</si>
  <si>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</si>
  <si>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</si>
  <si>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</si>
  <si>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</si>
  <si>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</si>
  <si>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</si>
  <si>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</si>
  <si>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</si>
  <si>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</si>
  <si>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</si>
  <si>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</si>
  <si>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</si>
  <si>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</si>
  <si>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</si>
  <si>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</si>
  <si>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</si>
  <si>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</si>
  <si>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</si>
  <si>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</si>
  <si>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</si>
  <si>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</si>
  <si>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</si>
  <si>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</si>
  <si>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</si>
  <si>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</si>
  <si>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</si>
  <si>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</si>
  <si>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</si>
  <si>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</si>
  <si>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</si>
  <si>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</si>
  <si>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</si>
  <si>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</si>
  <si>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</si>
  <si>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</si>
  <si>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</si>
  <si>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</si>
  <si>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</si>
  <si>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</si>
  <si>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</si>
  <si>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</si>
  <si>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</si>
  <si>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</si>
  <si>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</si>
  <si>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</si>
  <si>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</si>
  <si>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</si>
  <si>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</si>
  <si>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</si>
  <si>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</si>
  <si>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</si>
  <si>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</si>
  <si>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</si>
  <si>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</si>
  <si>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</si>
  <si>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</si>
  <si>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</si>
  <si>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</si>
  <si>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</si>
  <si>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</si>
  <si>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</si>
  <si>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</si>
  <si>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</si>
  <si>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</si>
  <si>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</si>
  <si>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</si>
  <si>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</si>
  <si>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</si>
  <si>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</si>
  <si>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</si>
  <si>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</si>
  <si>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</si>
  <si>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</si>
  <si>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</si>
  <si>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</si>
  <si>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</si>
  <si>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</si>
  <si>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</si>
  <si>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</si>
  <si>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</si>
  <si>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</si>
  <si>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</si>
  <si>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</si>
  <si>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</si>
  <si>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</si>
  <si>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</si>
  <si>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</si>
  <si>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</si>
  <si>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</si>
  <si>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</si>
  <si>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</si>
  <si>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</si>
  <si>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</si>
  <si>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</si>
  <si>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</si>
  <si>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</si>
  <si>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</si>
  <si>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</si>
  <si>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</si>
  <si>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</si>
  <si>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</si>
  <si>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</si>
  <si>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</si>
  <si>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</si>
  <si>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</si>
  <si>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</si>
  <si>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</si>
  <si>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</si>
  <si>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</si>
  <si>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</si>
  <si>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</si>
  <si>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</si>
  <si>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</si>
  <si>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</si>
  <si>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</si>
  <si>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</si>
  <si>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</si>
  <si>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</si>
  <si>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</si>
  <si>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</si>
  <si>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</si>
  <si>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</si>
  <si>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</si>
  <si>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</si>
  <si>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</si>
  <si>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</si>
  <si>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</si>
  <si>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</si>
  <si>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</si>
  <si>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</si>
  <si>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</si>
  <si>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</si>
  <si>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</si>
  <si>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</si>
  <si>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</si>
  <si>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</si>
  <si>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</si>
  <si>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</si>
  <si>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</si>
  <si>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</si>
  <si>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</si>
  <si>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</si>
  <si>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</si>
  <si>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</si>
  <si>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</si>
  <si>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</si>
  <si>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</si>
  <si>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</si>
  <si>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</si>
  <si>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</si>
  <si>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</si>
  <si>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</si>
  <si>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</si>
  <si>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</si>
  <si>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</si>
  <si>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</si>
  <si>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</si>
  <si>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</si>
  <si>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</si>
  <si>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</si>
  <si>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</si>
  <si>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</si>
  <si>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</si>
  <si>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</si>
  <si>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</si>
  <si>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</si>
  <si>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</si>
  <si>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</si>
  <si>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</si>
  <si>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</si>
  <si>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</si>
  <si>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</si>
  <si>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</si>
  <si>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</si>
  <si>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</si>
  <si>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</si>
  <si>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</si>
  <si>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</si>
  <si>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</si>
  <si>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</si>
  <si>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</si>
  <si>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</si>
  <si>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</si>
  <si>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</si>
  <si>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</si>
  <si>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</si>
  <si>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</si>
  <si>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</si>
  <si>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</si>
  <si>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</si>
  <si>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</si>
  <si>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</si>
  <si>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</si>
  <si>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</si>
  <si>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</si>
  <si>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</si>
  <si>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</si>
  <si>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</si>
  <si>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</si>
  <si>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</si>
  <si>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</si>
  <si>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</si>
  <si>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</si>
  <si>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</si>
  <si>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</si>
  <si>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</si>
  <si>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</si>
  <si>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</si>
  <si>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</si>
  <si>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</si>
  <si>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</si>
  <si>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</si>
  <si>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</si>
  <si>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</si>
  <si>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</si>
  <si>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</si>
  <si>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</si>
  <si>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</si>
  <si>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</si>
  <si>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</si>
  <si>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</si>
  <si>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</si>
  <si>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</si>
  <si>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</si>
  <si>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</si>
  <si>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</si>
  <si>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</si>
  <si>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</si>
  <si>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</si>
  <si>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</si>
  <si>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</si>
  <si>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</si>
  <si>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</si>
  <si>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</si>
  <si>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</si>
  <si>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</si>
  <si>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</si>
  <si>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</si>
  <si>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</si>
  <si>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</si>
  <si>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</si>
  <si>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</si>
  <si>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</si>
  <si>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</si>
  <si>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</si>
  <si>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</si>
  <si>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</si>
  <si>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</si>
  <si>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</si>
  <si>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</si>
  <si>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</si>
  <si>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</si>
  <si>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</si>
  <si>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</si>
  <si>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</si>
  <si>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</si>
  <si>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</si>
  <si>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</si>
  <si>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</si>
  <si>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</si>
  <si>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</si>
  <si>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</si>
  <si>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</si>
  <si>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</si>
  <si>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</si>
  <si>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</si>
  <si>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</si>
  <si>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</si>
  <si>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</si>
  <si>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</si>
  <si>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</si>
  <si>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</si>
  <si>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</si>
  <si>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</si>
  <si>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</si>
  <si>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</si>
  <si>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</si>
  <si>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</si>
  <si>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</si>
  <si>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</si>
  <si>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</si>
  <si>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</si>
  <si>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</si>
  <si>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</si>
  <si>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</si>
  <si>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</si>
  <si>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</si>
  <si>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</si>
  <si>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</si>
  <si>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</si>
  <si>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</si>
  <si>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</si>
  <si>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</si>
  <si>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</si>
  <si>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</si>
  <si>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</si>
  <si>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</si>
  <si>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</si>
  <si>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</si>
  <si>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</si>
  <si>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</si>
  <si>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</si>
  <si>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</si>
  <si>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</si>
  <si>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</si>
  <si>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</si>
  <si>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</si>
  <si>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</si>
  <si>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</si>
  <si>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</si>
  <si>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</si>
  <si>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</si>
  <si>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</si>
  <si>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</si>
  <si>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</si>
  <si>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</si>
  <si>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</si>
  <si>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</si>
  <si>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</si>
  <si>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</si>
  <si>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</si>
  <si>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</si>
  <si>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</si>
  <si>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</si>
  <si>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</si>
  <si>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</si>
  <si>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</si>
  <si>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</si>
  <si>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</si>
  <si>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</si>
  <si>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</si>
  <si>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</si>
  <si>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</si>
  <si>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</si>
  <si>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</si>
  <si>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</si>
  <si>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</si>
  <si>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</si>
  <si>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</si>
  <si>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</si>
  <si>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</si>
  <si>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</si>
  <si>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</si>
  <si>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</si>
  <si>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</si>
  <si>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</si>
  <si>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</si>
  <si>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</si>
  <si>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</si>
  <si>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</si>
  <si>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</si>
  <si>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</si>
  <si>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</si>
  <si>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</si>
  <si>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</si>
  <si>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</si>
  <si>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</si>
  <si>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</si>
  <si>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</si>
  <si>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</si>
  <si>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</si>
  <si>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</si>
  <si>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</si>
  <si>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</si>
  <si>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</si>
  <si>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</si>
  <si>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</si>
  <si>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</si>
  <si>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</si>
  <si>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</si>
  <si>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</si>
  <si>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</si>
  <si>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</si>
  <si>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</si>
  <si>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</si>
  <si>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</si>
  <si>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</si>
  <si>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</si>
  <si>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</si>
  <si>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</si>
  <si>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</si>
  <si>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</si>
  <si>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</si>
  <si>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</si>
  <si>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</si>
  <si>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</si>
  <si>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</si>
  <si>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</si>
  <si>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</si>
  <si>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</si>
  <si>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</si>
  <si>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</si>
  <si>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</si>
  <si>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</si>
  <si>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</si>
  <si>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</si>
  <si>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</si>
  <si>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</si>
  <si>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</si>
  <si>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</si>
  <si>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</si>
  <si>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</si>
  <si>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</si>
  <si>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</si>
  <si>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</si>
  <si>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</si>
  <si>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</si>
  <si>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</si>
  <si>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</si>
  <si>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</si>
  <si>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</si>
  <si>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</si>
  <si>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</si>
  <si>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</si>
  <si>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</si>
  <si>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</si>
  <si>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</si>
  <si>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</si>
  <si>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</si>
  <si>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</si>
  <si>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</si>
  <si>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</si>
  <si>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</si>
  <si>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</si>
  <si>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</si>
  <si>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</si>
  <si>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</si>
  <si>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</si>
  <si>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</si>
  <si>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</si>
  <si>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</si>
  <si>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</si>
  <si>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</si>
  <si>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</si>
  <si>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</si>
  <si>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</si>
  <si>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</si>
  <si>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</si>
  <si>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</si>
  <si>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</si>
  <si>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</si>
  <si>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</si>
  <si>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</si>
  <si>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</si>
  <si>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</si>
  <si>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</si>
  <si>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</si>
  <si>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</si>
  <si>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</si>
  <si>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</si>
  <si>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</si>
  <si>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</si>
  <si>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</si>
  <si>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</si>
  <si>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</si>
  <si>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</si>
  <si>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</si>
  <si>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</si>
  <si>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</si>
  <si>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</si>
  <si>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</si>
  <si>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</si>
  <si>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</si>
  <si>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</si>
  <si>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</si>
  <si>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</si>
  <si>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</si>
  <si>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</si>
  <si>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</si>
  <si>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</si>
  <si>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</si>
  <si>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</si>
  <si>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</si>
  <si>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</si>
  <si>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</si>
  <si>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</si>
  <si>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</si>
  <si>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</si>
  <si>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</si>
  <si>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</si>
  <si>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</si>
  <si>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</si>
  <si>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</si>
  <si>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</si>
  <si>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</si>
  <si>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</si>
  <si>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</si>
  <si>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</si>
  <si>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</si>
  <si>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</si>
  <si>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</si>
  <si>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</si>
  <si>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</si>
  <si>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</si>
  <si>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</si>
  <si>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</si>
  <si>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</si>
  <si>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</si>
  <si>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</si>
  <si>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</si>
  <si>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</si>
  <si>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</si>
  <si>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</si>
  <si>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</si>
  <si>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</si>
  <si>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</si>
  <si>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</si>
  <si>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</si>
  <si>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</si>
  <si>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</si>
  <si>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</si>
  <si>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</si>
  <si>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</si>
  <si>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</si>
  <si>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</si>
  <si>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</si>
  <si>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</si>
  <si>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</si>
  <si>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</si>
  <si>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</si>
  <si>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</si>
  <si>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</si>
  <si>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</si>
  <si>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</si>
  <si>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</si>
  <si>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</si>
  <si>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</si>
  <si>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</si>
  <si>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</si>
  <si>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</si>
  <si>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</si>
  <si>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</si>
  <si>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</si>
  <si>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</si>
  <si>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</si>
  <si>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</si>
  <si>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</si>
  <si>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</si>
  <si>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</si>
  <si>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</si>
  <si>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</si>
  <si>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</si>
  <si>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</si>
  <si>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</si>
  <si>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</si>
  <si>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</si>
  <si>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</si>
  <si>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</si>
  <si>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</si>
  <si>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</si>
  <si>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</si>
  <si>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</si>
  <si>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</si>
  <si>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</si>
  <si>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</si>
  <si>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</si>
  <si>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</si>
  <si>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</si>
  <si>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</si>
  <si>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</si>
  <si>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</si>
  <si>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</si>
  <si>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</si>
  <si>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</si>
  <si>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</si>
  <si>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</si>
  <si>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</si>
  <si>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</si>
  <si>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</si>
  <si>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</si>
  <si>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</si>
  <si>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</si>
  <si>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</si>
  <si>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</si>
  <si>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</si>
  <si>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</si>
  <si>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</si>
  <si>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</si>
  <si>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</si>
  <si>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</si>
  <si>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</si>
  <si>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</si>
  <si>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</si>
  <si>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</si>
  <si>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</si>
  <si>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</si>
  <si>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</si>
  <si>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</si>
  <si>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</si>
  <si>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</si>
  <si>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</si>
  <si>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</si>
  <si>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</si>
  <si>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</si>
  <si>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</si>
  <si>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</si>
  <si>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</si>
  <si>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</si>
  <si>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</si>
  <si>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</si>
  <si>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</si>
  <si>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</si>
  <si>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</si>
  <si>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</si>
  <si>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</si>
  <si>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</si>
  <si>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</si>
  <si>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</si>
  <si>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</si>
  <si>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</si>
  <si>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</si>
  <si>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</si>
  <si>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</si>
  <si>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</si>
  <si>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</si>
  <si>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</si>
  <si>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</si>
  <si>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</si>
  <si>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</si>
  <si>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</si>
  <si>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</si>
  <si>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</si>
  <si>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</si>
  <si>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</si>
  <si>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</si>
  <si>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</si>
  <si>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</si>
  <si>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</si>
  <si>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</si>
  <si>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</si>
  <si>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</si>
  <si>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</si>
  <si>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</si>
  <si>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</si>
  <si>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</si>
  <si>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</si>
  <si>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</si>
  <si>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</si>
  <si>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</si>
  <si>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</si>
  <si>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</si>
  <si>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</si>
  <si>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</si>
  <si>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</si>
  <si>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</si>
  <si>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</si>
  <si>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</si>
  <si>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</si>
  <si>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</si>
  <si>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</si>
  <si>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</si>
  <si>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</si>
  <si>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</si>
  <si>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</si>
  <si>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</si>
  <si>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</si>
  <si>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</si>
  <si>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</si>
  <si>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</si>
  <si>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</si>
  <si>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</si>
  <si>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</si>
  <si>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</si>
  <si>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</si>
  <si>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</si>
  <si>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</si>
  <si>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</si>
  <si>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</si>
  <si>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</si>
  <si>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</si>
  <si>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</si>
  <si>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</si>
  <si>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</si>
  <si>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</si>
  <si>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</si>
  <si>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</si>
  <si>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</si>
  <si>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</si>
  <si>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</si>
  <si>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</si>
  <si>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</si>
  <si>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</si>
  <si>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</si>
  <si>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</si>
  <si>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</si>
  <si>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</si>
  <si>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</si>
  <si>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</si>
  <si>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</si>
  <si>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</si>
  <si>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</si>
  <si>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</si>
  <si>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</si>
  <si>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</si>
  <si>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</si>
  <si>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</si>
  <si>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</si>
  <si>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</si>
  <si>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</si>
  <si>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</si>
  <si>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</si>
  <si>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</si>
  <si>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</si>
  <si>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</si>
  <si>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</si>
  <si>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</si>
  <si>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</si>
  <si>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</si>
  <si>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</si>
  <si>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</si>
  <si>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</si>
  <si>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</si>
  <si>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</si>
  <si>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</si>
  <si>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</si>
  <si>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</si>
  <si>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</si>
  <si>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</si>
  <si>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</si>
  <si>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</si>
  <si>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</si>
  <si>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</si>
  <si>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</si>
  <si>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</si>
  <si>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</si>
  <si>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</si>
  <si>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</si>
  <si>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</si>
  <si>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</si>
  <si>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</si>
  <si>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</si>
  <si>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</si>
  <si>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</si>
  <si>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</si>
  <si>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</si>
  <si>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</si>
  <si>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</si>
  <si>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</si>
  <si>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</si>
  <si>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</si>
  <si>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</si>
  <si>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</si>
  <si>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</si>
  <si>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</si>
  <si>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</si>
  <si>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</si>
  <si>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</si>
  <si>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</si>
  <si>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</si>
  <si>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</si>
  <si>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</si>
  <si>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</si>
  <si>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</si>
  <si>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</si>
  <si>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</si>
  <si>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</si>
  <si>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</si>
  <si>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</si>
  <si>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</si>
  <si>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</si>
  <si>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</si>
  <si>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</si>
  <si>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</si>
  <si>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</si>
  <si>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</si>
  <si>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</si>
  <si>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</si>
  <si>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</si>
  <si>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</si>
  <si>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</si>
  <si>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</si>
  <si>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</si>
  <si>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</si>
  <si>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</si>
  <si>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</si>
  <si>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</si>
  <si>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</si>
  <si>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</si>
  <si>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</si>
  <si>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</si>
  <si>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</si>
  <si>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</si>
  <si>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</si>
  <si>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</si>
  <si>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</si>
  <si>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</si>
  <si>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</si>
  <si>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</si>
  <si>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</si>
  <si>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</si>
  <si>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</si>
  <si>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</si>
  <si>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</si>
  <si>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</si>
  <si>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</si>
  <si>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</si>
  <si>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</si>
  <si>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</si>
  <si>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</si>
  <si>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</si>
  <si>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</si>
  <si>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</si>
  <si>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</si>
  <si>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</si>
  <si>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</si>
  <si>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</si>
  <si>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</si>
  <si>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</si>
  <si>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</si>
  <si>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</si>
  <si>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</si>
  <si>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</si>
  <si>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</si>
  <si>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</si>
  <si>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</si>
  <si>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</si>
  <si>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</si>
  <si>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</si>
  <si>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</si>
  <si>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</si>
  <si>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</si>
  <si>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</si>
  <si>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</si>
  <si>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</si>
  <si>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</si>
  <si>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</si>
  <si>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</si>
  <si>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</si>
  <si>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</si>
  <si>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</si>
  <si>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</si>
  <si>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</si>
  <si>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</si>
  <si>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</si>
  <si>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</si>
  <si>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</si>
  <si>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</si>
  <si>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</si>
  <si>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</si>
  <si>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</si>
  <si>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</si>
  <si>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</si>
  <si>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</si>
  <si>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</si>
  <si>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</si>
  <si>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</si>
  <si>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</si>
  <si>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</si>
  <si>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</si>
  <si>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</si>
  <si>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</si>
  <si>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</si>
  <si>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</si>
  <si>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</si>
  <si>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</si>
  <si>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</si>
  <si>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</si>
  <si>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</si>
  <si>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</si>
  <si>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</si>
  <si>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</si>
  <si>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</si>
  <si>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</si>
  <si>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</si>
  <si>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</si>
  <si>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</si>
  <si>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</si>
  <si>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</si>
  <si>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</si>
  <si>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</si>
  <si>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</si>
  <si>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</si>
  <si>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</si>
  <si>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</si>
  <si>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</si>
  <si>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</si>
  <si>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</si>
  <si>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</si>
  <si>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</si>
  <si>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</si>
  <si>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</si>
  <si>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</si>
  <si>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</si>
  <si>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</si>
  <si>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</si>
  <si>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</si>
  <si>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</si>
  <si>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</si>
  <si>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</si>
  <si>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</si>
  <si>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</si>
  <si>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</si>
  <si>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</si>
  <si>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</si>
  <si>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</si>
  <si>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</si>
  <si>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</si>
  <si>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</si>
  <si>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</si>
  <si>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</si>
  <si>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</si>
  <si>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</si>
  <si>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</si>
  <si>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</si>
  <si>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</si>
  <si>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</si>
  <si>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</si>
  <si>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</si>
  <si>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</si>
  <si>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</si>
  <si>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</si>
  <si>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</si>
  <si>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</si>
  <si>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</si>
  <si>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</si>
  <si>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</si>
  <si>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</si>
  <si>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</si>
  <si>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</si>
  <si>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</si>
  <si>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</si>
  <si>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</si>
  <si>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</si>
  <si>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</si>
  <si>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</si>
  <si>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</si>
  <si>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</si>
  <si>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</si>
  <si>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</si>
  <si>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</si>
  <si>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</si>
  <si>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</si>
  <si>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</si>
  <si>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</si>
  <si>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</si>
  <si>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</si>
  <si>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</si>
  <si>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</si>
  <si>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</si>
  <si>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</si>
  <si>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</si>
  <si>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</si>
  <si>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</si>
  <si>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</si>
  <si>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</si>
  <si>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</si>
  <si>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</si>
  <si>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</si>
  <si>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</si>
  <si>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</si>
  <si>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</si>
  <si>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</si>
  <si>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</si>
  <si>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</si>
  <si>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</si>
  <si>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</si>
  <si>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</si>
  <si>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</si>
  <si>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</si>
  <si>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</si>
  <si>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</si>
  <si>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</si>
  <si>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</si>
  <si>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</si>
  <si>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</si>
  <si>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</si>
  <si>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</si>
  <si>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</si>
  <si>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</si>
  <si>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</si>
  <si>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</si>
  <si>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</si>
  <si>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</si>
  <si>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</si>
  <si>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</si>
  <si>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</si>
  <si>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</si>
  <si>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</si>
  <si>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</si>
  <si>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</si>
  <si>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</si>
  <si>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</si>
  <si>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</si>
  <si>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</si>
  <si>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</si>
  <si>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</si>
  <si>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</si>
  <si>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</si>
  <si>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</si>
  <si>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</si>
  <si>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</si>
  <si>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</si>
  <si>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</si>
  <si>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</si>
  <si>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</si>
  <si>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</si>
  <si>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</si>
  <si>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</si>
  <si>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</si>
  <si>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</si>
  <si>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</si>
  <si>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</si>
  <si>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</si>
  <si>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</si>
  <si>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</si>
  <si>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</si>
  <si>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</si>
  <si>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</si>
  <si>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</si>
  <si>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</si>
  <si>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</si>
  <si>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</si>
  <si>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</si>
  <si>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</si>
  <si>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</si>
  <si>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</si>
  <si>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</si>
  <si>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</si>
  <si>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</si>
  <si>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</si>
  <si>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</si>
  <si>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</si>
  <si>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</si>
  <si>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</si>
  <si>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</si>
  <si>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</si>
  <si>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</si>
  <si>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</si>
  <si>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</si>
  <si>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</si>
  <si>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</si>
  <si>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</si>
  <si>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</si>
  <si>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</si>
  <si>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</si>
  <si>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</si>
  <si>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</si>
  <si>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</si>
  <si>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</si>
  <si>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</si>
  <si>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</si>
  <si>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</si>
  <si>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</si>
  <si>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</si>
  <si>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</si>
  <si>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</si>
  <si>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</si>
  <si>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</si>
  <si>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</si>
  <si>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</si>
  <si>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</si>
  <si>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</si>
  <si>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</si>
  <si>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</si>
  <si>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</si>
  <si>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</si>
  <si>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</si>
  <si>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</si>
  <si>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</si>
  <si>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</si>
  <si>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</si>
  <si>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</si>
  <si>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</si>
  <si>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</si>
  <si>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</si>
  <si>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</si>
  <si>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</si>
  <si>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</si>
  <si>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</si>
  <si>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</si>
  <si>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</si>
  <si>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</si>
  <si>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</si>
  <si>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</si>
  <si>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</si>
  <si>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</si>
  <si>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</si>
  <si>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</si>
  <si>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</si>
  <si>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</si>
  <si>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</si>
  <si>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</si>
  <si>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</si>
  <si>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</si>
  <si>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</si>
  <si>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</si>
  <si>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</si>
  <si>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</si>
  <si>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</si>
  <si>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</si>
  <si>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</si>
  <si>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</si>
  <si>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</si>
  <si>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</si>
  <si>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</si>
  <si>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</si>
  <si>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</si>
  <si>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</si>
  <si>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</si>
  <si>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</si>
  <si>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</si>
  <si>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</si>
  <si>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</si>
  <si>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</si>
  <si>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</si>
  <si>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</si>
  <si>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</si>
  <si>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</si>
  <si>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</si>
  <si>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</si>
  <si>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</si>
  <si>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</si>
  <si>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</si>
  <si>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</si>
  <si>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</si>
  <si>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</si>
  <si>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</si>
  <si>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</si>
  <si>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</si>
  <si>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</si>
  <si>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</si>
  <si>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</si>
  <si>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</si>
  <si>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</si>
  <si>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</si>
  <si>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</si>
  <si>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</si>
  <si>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</si>
  <si>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</si>
  <si>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</si>
  <si>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</si>
  <si>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</si>
  <si>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</si>
  <si>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</si>
  <si>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</si>
  <si>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</si>
  <si>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</si>
  <si>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</si>
  <si>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</si>
  <si>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</si>
  <si>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</si>
  <si>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</si>
  <si>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</si>
  <si>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</si>
  <si>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</si>
  <si>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</si>
  <si>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</si>
  <si>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</si>
  <si>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</si>
  <si>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</si>
  <si>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</si>
  <si>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</si>
  <si>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</si>
  <si>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</si>
  <si>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</si>
  <si>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</si>
  <si>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</si>
  <si>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</si>
  <si>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</si>
  <si>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</si>
  <si>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</si>
  <si>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</si>
  <si>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</si>
  <si>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</si>
  <si>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</si>
  <si>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</si>
  <si>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</si>
  <si>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</si>
  <si>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</si>
  <si>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</si>
  <si>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</si>
  <si>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</si>
  <si>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</si>
  <si>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</si>
  <si>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</si>
  <si>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</si>
  <si>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</si>
  <si>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</si>
  <si>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</si>
  <si>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</si>
  <si>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</si>
  <si>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</si>
  <si>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</si>
  <si>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</si>
  <si>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</si>
  <si>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</si>
  <si>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</si>
  <si>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</si>
  <si>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</si>
  <si>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</si>
  <si>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</si>
  <si>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</si>
  <si>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</si>
  <si>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</si>
  <si>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</si>
  <si>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</si>
  <si>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</si>
  <si>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</si>
  <si>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</si>
  <si>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</si>
  <si>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</si>
  <si>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</si>
  <si>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</si>
  <si>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</si>
  <si>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</si>
  <si>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</si>
  <si>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</si>
  <si>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</si>
  <si>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</si>
  <si>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</si>
  <si>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</si>
  <si>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</si>
  <si>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</si>
  <si>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</si>
  <si>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</si>
  <si>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</si>
  <si>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</si>
  <si>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</si>
  <si>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</si>
  <si>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</si>
  <si>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</si>
  <si>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</si>
  <si>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</si>
  <si>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</si>
  <si>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</si>
  <si>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</si>
  <si>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</si>
  <si>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</si>
  <si>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</si>
  <si>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</si>
  <si>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</si>
  <si>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</si>
  <si>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</si>
  <si>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</si>
  <si>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</si>
  <si>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</si>
  <si>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</si>
  <si>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</si>
  <si>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</si>
  <si>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</si>
  <si>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</si>
  <si>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</si>
  <si>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</si>
  <si>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</si>
  <si>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</si>
  <si>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</si>
  <si>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</si>
  <si>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</si>
  <si>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</si>
  <si>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</si>
  <si>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</si>
  <si>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</si>
  <si>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</si>
  <si>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</si>
  <si>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</si>
  <si>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</si>
  <si>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</si>
  <si>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</si>
  <si>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</si>
  <si>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</si>
  <si>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</si>
  <si>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</si>
  <si>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</si>
  <si>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</si>
  <si>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</si>
  <si>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</si>
  <si>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</si>
  <si>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</si>
  <si>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</si>
  <si>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</si>
  <si>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</si>
  <si>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</si>
  <si>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</si>
  <si>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</si>
  <si>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</si>
  <si>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</si>
  <si>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</si>
  <si>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</si>
  <si>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</si>
  <si>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</si>
  <si>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</si>
  <si>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</si>
  <si>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</si>
  <si>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</si>
  <si>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</si>
  <si>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</si>
  <si>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</si>
  <si>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</si>
  <si>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</si>
  <si>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</si>
  <si>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</si>
  <si>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</si>
  <si>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</si>
  <si>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</si>
  <si>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</si>
  <si>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</si>
  <si>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</si>
  <si>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</si>
  <si>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</si>
  <si>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</si>
  <si>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</si>
  <si>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</si>
  <si>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</si>
  <si>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</si>
  <si>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</si>
  <si>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</si>
  <si>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</si>
  <si>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</si>
  <si>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</si>
  <si>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</si>
  <si>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</si>
  <si>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</si>
  <si>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</si>
  <si>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</si>
  <si>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</si>
  <si>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</si>
  <si>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</si>
  <si>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</si>
  <si>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</si>
  <si>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</si>
  <si>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</si>
  <si>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</si>
  <si>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</si>
  <si>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</si>
  <si>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</si>
  <si>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</si>
  <si>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</si>
  <si>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</si>
  <si>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</si>
  <si>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</si>
  <si>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</si>
  <si>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</si>
  <si>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</si>
  <si>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</si>
  <si>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</si>
  <si>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</si>
  <si>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</si>
  <si>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</si>
  <si>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</si>
  <si>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</si>
  <si>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</si>
  <si>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</si>
  <si>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</si>
  <si>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</si>
  <si>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</si>
  <si>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</si>
  <si>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</si>
  <si>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</si>
  <si>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</si>
  <si>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</si>
  <si>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</si>
  <si>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</si>
  <si>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</si>
  <si>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</si>
  <si>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</si>
  <si>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</si>
  <si>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</si>
  <si>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</si>
  <si>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</si>
  <si>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</si>
  <si>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</si>
  <si>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</si>
  <si>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</si>
  <si>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</si>
  <si>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</si>
  <si>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</si>
  <si>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</si>
  <si>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</si>
  <si>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</si>
  <si>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</si>
  <si>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</si>
  <si>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</si>
  <si>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</si>
  <si>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</si>
  <si>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</si>
  <si>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</si>
  <si>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</si>
  <si>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</si>
  <si>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</si>
  <si>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</si>
  <si>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</si>
  <si>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</si>
  <si>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</si>
  <si>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</si>
  <si>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</si>
  <si>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</si>
  <si>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</si>
  <si>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</si>
  <si>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</si>
  <si>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</si>
  <si>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</si>
  <si>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</si>
  <si>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</si>
  <si>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</si>
  <si>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</si>
  <si>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</si>
  <si>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</si>
  <si>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</si>
  <si>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</si>
  <si>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</si>
  <si>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</si>
  <si>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</si>
  <si>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</si>
  <si>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</si>
  <si>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</si>
  <si>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</si>
  <si>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</si>
  <si>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</si>
  <si>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</si>
  <si>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</si>
  <si>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</si>
  <si>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</si>
  <si>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</si>
  <si>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</si>
  <si>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</si>
  <si>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</si>
  <si>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</si>
  <si>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</si>
  <si>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</si>
  <si>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</si>
  <si>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</si>
  <si>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</si>
  <si>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</si>
  <si>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</si>
  <si>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</si>
  <si>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</si>
  <si>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</si>
  <si>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</si>
  <si>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</si>
  <si>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</si>
  <si>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</si>
  <si>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</si>
  <si>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</si>
  <si>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</si>
  <si>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</si>
  <si>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</si>
  <si>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</si>
  <si>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</si>
  <si>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</si>
  <si>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</si>
  <si>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</si>
  <si>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</si>
  <si>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</si>
  <si>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</si>
  <si>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</si>
  <si>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</si>
  <si>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</si>
  <si>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</si>
  <si>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</si>
  <si>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</si>
  <si>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</si>
  <si>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</si>
  <si>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</si>
  <si>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</si>
  <si>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</si>
  <si>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</si>
  <si>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</si>
  <si>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</si>
  <si>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</si>
  <si>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</si>
  <si>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</si>
  <si>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</si>
  <si>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</si>
  <si>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</si>
  <si>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</si>
  <si>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</si>
  <si>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</si>
  <si>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</si>
  <si>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</si>
  <si>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</si>
  <si>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</si>
  <si>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</si>
  <si>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</si>
  <si>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</si>
  <si>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</si>
  <si>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</si>
  <si>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</si>
  <si>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</si>
  <si>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</si>
  <si>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</si>
  <si>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</si>
  <si>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</si>
  <si>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</si>
  <si>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</si>
  <si>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</si>
  <si>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</si>
  <si>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</si>
  <si>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</si>
  <si>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</si>
  <si>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</si>
  <si>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</si>
  <si>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</si>
  <si>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</si>
  <si>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</si>
  <si>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</si>
  <si>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</si>
  <si>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</si>
  <si>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</si>
  <si>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</si>
  <si>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</si>
  <si>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</si>
  <si>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</si>
  <si>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</si>
  <si>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</si>
  <si>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</si>
  <si>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</si>
  <si>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</si>
  <si>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</si>
  <si>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</si>
  <si>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</si>
  <si>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</si>
  <si>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</si>
  <si>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</si>
  <si>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</si>
  <si>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</si>
  <si>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</si>
  <si>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</si>
  <si>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</si>
  <si>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</si>
  <si>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</si>
  <si>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</si>
  <si>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</si>
  <si>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</si>
  <si>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</si>
  <si>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</si>
  <si>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</si>
  <si>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</si>
  <si>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</si>
  <si>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</si>
  <si>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</si>
  <si>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</si>
  <si>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</si>
  <si>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</si>
  <si>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</si>
  <si>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</si>
  <si>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</si>
  <si>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</si>
  <si>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</si>
  <si>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</si>
  <si>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</si>
  <si>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</si>
  <si>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</si>
  <si>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</si>
  <si>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</si>
  <si>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</si>
  <si>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</si>
  <si>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</si>
  <si>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</si>
  <si>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</si>
  <si>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</si>
  <si>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</si>
  <si>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</si>
  <si>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</si>
  <si>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</si>
  <si>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</si>
  <si>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</si>
  <si>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</si>
  <si>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</si>
  <si>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</si>
  <si>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</si>
  <si>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</si>
  <si>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</si>
  <si>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</si>
  <si>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</si>
  <si>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</si>
  <si>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</si>
  <si>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</si>
  <si>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</si>
  <si>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</si>
  <si>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</si>
  <si>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</si>
  <si>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</si>
  <si>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</si>
  <si>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</si>
  <si>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</si>
  <si>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</si>
  <si>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</si>
  <si>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</si>
  <si>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</si>
  <si>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</si>
  <si>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</si>
  <si>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</si>
  <si>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</si>
  <si>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</si>
  <si>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</si>
  <si>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</si>
  <si>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</si>
  <si>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</si>
  <si>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</si>
  <si>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</si>
  <si>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</si>
  <si>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</si>
  <si>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</si>
  <si>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</si>
  <si>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</si>
  <si>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</si>
  <si>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</si>
  <si>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</si>
  <si>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</si>
  <si>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</si>
  <si>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</si>
  <si>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</si>
  <si>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</si>
  <si>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</si>
  <si>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</si>
  <si>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</si>
  <si>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</si>
  <si>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</si>
  <si>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</si>
  <si>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</si>
  <si>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</si>
  <si>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</si>
  <si>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</si>
  <si>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</si>
  <si>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</si>
  <si>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</si>
  <si>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</si>
  <si>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</si>
  <si>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</si>
  <si>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</si>
  <si>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</si>
  <si>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</si>
  <si>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</si>
  <si>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</si>
  <si>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</si>
  <si>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</si>
  <si>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</si>
  <si>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</si>
  <si>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</si>
  <si>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</si>
  <si>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</si>
  <si>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</si>
  <si>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</si>
  <si>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</si>
  <si>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</si>
  <si>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</si>
  <si>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</si>
  <si>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</si>
  <si>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</si>
  <si>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</si>
  <si>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</si>
  <si>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</si>
  <si>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</si>
  <si>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</si>
  <si>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</si>
  <si>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</si>
  <si>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</si>
  <si>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</si>
  <si>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</si>
  <si>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</si>
  <si>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</si>
  <si>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</si>
  <si>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</si>
  <si>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</si>
  <si>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</si>
  <si>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</si>
  <si>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</si>
  <si>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</si>
  <si>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</si>
  <si>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</si>
  <si>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</si>
  <si>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</si>
  <si>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</si>
  <si>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</si>
  <si>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</si>
  <si>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</si>
  <si>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</si>
  <si>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</si>
  <si>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</si>
  <si>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</si>
  <si>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</si>
  <si>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</si>
  <si>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</si>
  <si>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</si>
  <si>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</si>
  <si>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</si>
  <si>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</si>
  <si>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</si>
  <si>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</si>
  <si>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</si>
  <si>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</si>
  <si>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</si>
  <si>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</si>
  <si>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</si>
  <si>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</si>
  <si>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</si>
  <si>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</si>
  <si>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</si>
  <si>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</si>
  <si>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</si>
  <si>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</si>
  <si>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</si>
  <si>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</si>
  <si>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</si>
  <si>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</si>
  <si>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</si>
  <si>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</si>
  <si>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</si>
  <si>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</si>
  <si>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</si>
  <si>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</si>
  <si>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</si>
  <si>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</si>
  <si>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</si>
  <si>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</si>
  <si>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</si>
  <si>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</si>
  <si>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</si>
  <si>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</si>
  <si>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</si>
  <si>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</si>
  <si>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</si>
  <si>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</si>
  <si>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</si>
  <si>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</si>
  <si>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</si>
  <si>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</si>
  <si>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</si>
  <si>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</si>
  <si>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</si>
  <si>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</si>
  <si>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</si>
  <si>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</si>
  <si>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</si>
  <si>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</si>
  <si>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</si>
  <si>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</si>
  <si>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</si>
  <si>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</si>
  <si>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</si>
  <si>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</si>
  <si>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</si>
  <si>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</si>
  <si>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</si>
  <si>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</si>
  <si>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</si>
  <si>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</si>
  <si>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</si>
  <si>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</si>
  <si>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</si>
  <si>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</si>
  <si>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</si>
  <si>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</si>
  <si>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</si>
  <si>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</si>
  <si>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</si>
  <si>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</si>
  <si>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</si>
  <si>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</si>
  <si>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</si>
  <si>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</si>
  <si>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</si>
  <si>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</si>
  <si>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</si>
  <si>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</si>
  <si>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</si>
  <si>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</si>
  <si>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</si>
  <si>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</si>
  <si>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</si>
  <si>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</si>
  <si>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</si>
  <si>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</si>
  <si>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</si>
  <si>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</si>
  <si>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</si>
  <si>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</si>
  <si>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</si>
  <si>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</si>
  <si>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</si>
  <si>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</si>
  <si>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</si>
  <si>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</si>
  <si>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</si>
  <si>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</si>
  <si>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</si>
  <si>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</si>
  <si>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</si>
  <si>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</si>
  <si>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</si>
  <si>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</si>
  <si>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</si>
  <si>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</si>
  <si>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</si>
  <si>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</si>
  <si>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</si>
  <si>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</si>
  <si>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</si>
  <si>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</si>
  <si>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</si>
  <si>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</si>
  <si>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</si>
  <si>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</si>
  <si>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</si>
  <si>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</si>
  <si>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</si>
  <si>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</si>
  <si>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</si>
  <si>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</si>
  <si>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</si>
  <si>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</si>
  <si>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</si>
  <si>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</si>
  <si>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</si>
  <si>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</si>
  <si>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</si>
  <si>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</si>
  <si>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</si>
  <si>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</si>
  <si>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</si>
  <si>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</si>
  <si>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</si>
  <si>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</si>
  <si>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</si>
  <si>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</si>
  <si>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</si>
  <si>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</si>
  <si>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</si>
  <si>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</si>
  <si>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</si>
  <si>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</si>
  <si>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</si>
  <si>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</si>
  <si>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</si>
  <si>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</si>
  <si>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</si>
  <si>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</si>
  <si>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</si>
  <si>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</si>
  <si>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</si>
  <si>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</si>
  <si>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</si>
  <si>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</si>
  <si>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</si>
  <si>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</si>
  <si>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</si>
  <si>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</si>
  <si>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</si>
  <si>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</si>
  <si>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</si>
  <si>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</si>
  <si>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</si>
  <si>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</si>
  <si>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</si>
  <si>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</si>
  <si>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</si>
  <si>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</si>
  <si>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</si>
  <si>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</si>
  <si>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</si>
  <si>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</si>
  <si>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</si>
  <si>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</si>
  <si>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</si>
  <si>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</si>
  <si>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</si>
  <si>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</si>
  <si>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</si>
  <si>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</si>
  <si>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</si>
  <si>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</si>
  <si>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</si>
  <si>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</si>
  <si>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</si>
  <si>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</si>
  <si>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</si>
  <si>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</si>
  <si>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</si>
  <si>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</si>
  <si>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</si>
  <si>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</si>
  <si>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</si>
  <si>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</si>
  <si>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</si>
  <si>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</si>
  <si>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</si>
  <si>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</si>
  <si>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</si>
  <si>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</si>
  <si>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</si>
  <si>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</si>
  <si>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</si>
  <si>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</si>
  <si>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</si>
  <si>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</si>
  <si>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</si>
  <si>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</si>
  <si>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</si>
  <si>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</si>
  <si>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</si>
  <si>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</si>
  <si>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</si>
  <si>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</si>
  <si>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</si>
  <si>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</si>
  <si>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</si>
  <si>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</si>
  <si>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</si>
  <si>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</si>
  <si>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</si>
  <si>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</si>
  <si>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</si>
  <si>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</si>
  <si>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</si>
  <si>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</si>
  <si>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</si>
  <si>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</si>
  <si>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</si>
  <si>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</si>
  <si>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</si>
  <si>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</si>
  <si>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</si>
  <si>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</si>
  <si>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</si>
  <si>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</si>
  <si>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</si>
  <si>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</si>
  <si>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</si>
  <si>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</si>
  <si>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</si>
  <si>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</si>
  <si>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</si>
  <si>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</si>
  <si>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</si>
  <si>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</si>
  <si>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</si>
  <si>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</si>
  <si>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</si>
  <si>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</si>
  <si>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</si>
  <si>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</si>
  <si>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</si>
  <si>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</si>
  <si>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</si>
  <si>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</si>
  <si>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</si>
  <si>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</si>
  <si>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</si>
  <si>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</si>
  <si>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</si>
  <si>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</si>
  <si>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</si>
  <si>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</si>
  <si>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</si>
  <si>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</si>
  <si>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</si>
  <si>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</si>
  <si>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</si>
  <si>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</si>
  <si>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</si>
  <si>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</si>
  <si>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</si>
  <si>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</si>
  <si>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</si>
  <si>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</si>
  <si>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</si>
  <si>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</si>
  <si>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</si>
  <si>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</si>
  <si>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</si>
  <si>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</si>
  <si>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</si>
  <si>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</si>
  <si>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</si>
  <si>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</si>
  <si>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</si>
  <si>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</si>
  <si>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</si>
  <si>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</si>
  <si>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</si>
  <si>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</si>
  <si>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</si>
  <si>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</si>
  <si>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</si>
  <si>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</si>
  <si>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</si>
  <si>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</si>
  <si>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</si>
  <si>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</si>
  <si>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</si>
  <si>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</si>
  <si>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</si>
  <si>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</si>
  <si>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</si>
  <si>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</si>
  <si>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</si>
  <si>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</si>
  <si>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</si>
  <si>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</si>
  <si>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</si>
  <si>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</si>
  <si>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</si>
  <si>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</si>
  <si>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</si>
  <si>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</si>
  <si>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</si>
  <si>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</si>
  <si>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</si>
  <si>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</si>
  <si>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</si>
  <si>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</si>
  <si>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</si>
  <si>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</si>
  <si>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</si>
  <si>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</si>
  <si>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</si>
  <si>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</si>
  <si>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</si>
  <si>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</si>
  <si>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</si>
  <si>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</si>
  <si>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</si>
  <si>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</si>
  <si>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</si>
  <si>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</si>
  <si>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</si>
  <si>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</si>
  <si>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</si>
  <si>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</si>
  <si>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</si>
  <si>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</si>
  <si>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</si>
  <si>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</si>
  <si>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</si>
  <si>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</si>
  <si>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</si>
  <si>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</si>
  <si>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</si>
  <si>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</si>
  <si>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</si>
  <si>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</si>
  <si>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</si>
  <si>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</si>
  <si>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</si>
  <si>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</si>
  <si>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</si>
  <si>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</si>
  <si>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</si>
  <si>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</si>
  <si>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</si>
  <si>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</si>
  <si>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</si>
  <si>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</si>
  <si>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</si>
  <si>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</si>
  <si>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</si>
  <si>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</si>
  <si>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</si>
  <si>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</si>
  <si>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</si>
  <si>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</si>
  <si>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</si>
  <si>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</si>
  <si>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</si>
  <si>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</si>
  <si>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</si>
  <si>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</si>
  <si>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</si>
  <si>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</si>
  <si>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</si>
  <si>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</si>
  <si>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</si>
  <si>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</si>
  <si>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</si>
  <si>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</si>
  <si>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</si>
  <si>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</si>
  <si>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</si>
  <si>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</si>
  <si>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</si>
  <si>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</si>
  <si>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</si>
  <si>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</si>
  <si>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</si>
  <si>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</si>
  <si>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</si>
  <si>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</si>
  <si>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</si>
  <si>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</si>
  <si>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</si>
  <si>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</si>
  <si>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</si>
  <si>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</si>
  <si>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</si>
  <si>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</si>
  <si>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</si>
  <si>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</si>
  <si>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</si>
  <si>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</si>
  <si>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</si>
  <si>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</si>
  <si>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</si>
  <si>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</si>
  <si>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</si>
  <si>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</si>
  <si>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</si>
  <si>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</si>
  <si>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</si>
  <si>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</si>
  <si>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</si>
  <si>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</si>
  <si>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</si>
  <si>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</si>
  <si>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</si>
  <si>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</si>
  <si>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</si>
  <si>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</si>
  <si>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</si>
  <si>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</si>
  <si>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</si>
  <si>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</si>
  <si>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</si>
  <si>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</si>
  <si>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</si>
  <si>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</si>
  <si>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</si>
  <si>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</si>
  <si>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</si>
  <si>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</si>
  <si>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</si>
  <si>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</si>
  <si>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</si>
  <si>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</si>
  <si>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</si>
  <si>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</si>
  <si>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</si>
  <si>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</si>
  <si>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</si>
  <si>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</si>
  <si>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</si>
  <si>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</si>
  <si>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</si>
  <si>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</si>
  <si>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</si>
  <si>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</si>
  <si>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</si>
  <si>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</si>
  <si>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</si>
  <si>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</si>
  <si>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</si>
  <si>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</si>
  <si>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</si>
  <si>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</si>
  <si>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</si>
  <si>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</si>
  <si>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</si>
  <si>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</si>
  <si>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</si>
  <si>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</si>
  <si>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</si>
  <si>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</si>
  <si>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</si>
  <si>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</si>
  <si>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</si>
  <si>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</si>
  <si>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</si>
  <si>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</si>
  <si>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</si>
  <si>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</si>
  <si>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</si>
  <si>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</si>
  <si>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</si>
  <si>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</si>
  <si>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</si>
  <si>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</si>
  <si>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</si>
  <si>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</si>
  <si>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</si>
  <si>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</si>
  <si>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</si>
  <si>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</si>
  <si>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</si>
  <si>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</si>
  <si>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</si>
  <si>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</si>
  <si>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</si>
  <si>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</si>
  <si>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</si>
  <si>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</si>
  <si>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</si>
  <si>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</si>
  <si>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</si>
  <si>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</si>
  <si>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</si>
  <si>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</si>
  <si>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</si>
  <si>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</si>
  <si>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</si>
  <si>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</si>
  <si>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</si>
  <si>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</si>
  <si>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</si>
  <si>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</si>
  <si>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</si>
  <si>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</si>
  <si>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</si>
  <si>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</si>
  <si>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</si>
  <si>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</si>
  <si>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</si>
  <si>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</si>
  <si>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</si>
  <si>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</si>
  <si>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</si>
  <si>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</si>
  <si>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</si>
  <si>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</si>
  <si>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</si>
  <si>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</si>
  <si>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</si>
  <si>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</si>
  <si>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</si>
  <si>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</si>
  <si>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</si>
  <si>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</si>
  <si>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</si>
  <si>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</si>
  <si>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</si>
  <si>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</si>
  <si>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</si>
  <si>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</si>
  <si>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</si>
  <si>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</si>
  <si>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</si>
  <si>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</si>
  <si>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</si>
  <si>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</si>
  <si>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</si>
  <si>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</si>
  <si>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</si>
  <si>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</si>
  <si>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</si>
  <si>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</si>
  <si>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</si>
  <si>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</si>
  <si>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</si>
  <si>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</si>
  <si>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</si>
  <si>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</si>
  <si>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</si>
  <si>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</si>
  <si>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</si>
  <si>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</si>
  <si>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</si>
  <si>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</si>
  <si>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</si>
  <si>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</si>
  <si>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</si>
  <si>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</si>
  <si>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</si>
  <si>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</si>
  <si>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</si>
  <si>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</si>
  <si>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</si>
  <si>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</si>
  <si>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</si>
  <si>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</si>
  <si>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</si>
  <si>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</si>
  <si>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</si>
  <si>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</si>
  <si>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</si>
  <si>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</si>
  <si>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</si>
  <si>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</si>
  <si>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</si>
  <si>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</si>
  <si>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</si>
  <si>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</si>
  <si>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</si>
  <si>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</si>
  <si>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</si>
  <si>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</si>
  <si>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</si>
  <si>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</si>
  <si>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</si>
  <si>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</si>
  <si>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</si>
  <si>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</si>
  <si>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</si>
  <si>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</si>
  <si>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</si>
  <si>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</si>
  <si>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</si>
  <si>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</si>
  <si>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</si>
  <si>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</si>
  <si>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</si>
  <si>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</si>
  <si>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</si>
  <si>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</si>
  <si>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</si>
  <si>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</si>
  <si>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</si>
  <si>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</si>
  <si>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</si>
  <si>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</si>
  <si>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</si>
  <si>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</si>
  <si>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</si>
  <si>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</si>
  <si>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</si>
  <si>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</si>
  <si>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</si>
  <si>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</si>
  <si>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</si>
  <si>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</si>
  <si>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</si>
  <si>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</si>
  <si>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</si>
  <si>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</si>
  <si>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</si>
  <si>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</si>
  <si>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</si>
  <si>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</si>
  <si>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</si>
  <si>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</si>
  <si>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</si>
  <si>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</si>
  <si>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</si>
  <si>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</si>
  <si>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</si>
  <si>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</si>
  <si>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</si>
  <si>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</si>
  <si>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</si>
  <si>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</si>
  <si>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</si>
  <si>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</si>
  <si>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</si>
  <si>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</si>
  <si>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</si>
  <si>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</si>
  <si>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</si>
  <si>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</si>
  <si>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</si>
  <si>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</si>
  <si>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</si>
  <si>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</si>
  <si>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</si>
  <si>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</si>
  <si>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</si>
  <si>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</si>
  <si>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</si>
  <si>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</si>
  <si>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</si>
  <si>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</si>
  <si>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</si>
  <si>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</si>
  <si>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</si>
  <si>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</si>
  <si>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</si>
  <si>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</si>
  <si>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</si>
  <si>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</si>
  <si>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</si>
  <si>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</si>
  <si>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</si>
  <si>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</si>
  <si>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</si>
  <si>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</si>
  <si>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</si>
  <si>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</si>
  <si>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</si>
  <si>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</si>
  <si>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</si>
  <si>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</si>
  <si>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</si>
  <si>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</si>
  <si>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</si>
  <si>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</si>
  <si>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</si>
  <si>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</si>
  <si>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</si>
  <si>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</si>
  <si>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</si>
  <si>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</si>
  <si>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</si>
  <si>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</si>
  <si>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</si>
  <si>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</si>
  <si>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</si>
  <si>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</si>
  <si>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</si>
  <si>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</si>
  <si>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</si>
  <si>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</si>
  <si>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</si>
  <si>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</si>
  <si>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</si>
  <si>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</si>
  <si>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</si>
  <si>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</si>
  <si>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</si>
  <si>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</si>
  <si>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</si>
  <si>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</si>
  <si>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</si>
  <si>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</si>
  <si>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</si>
  <si>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</si>
  <si>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</si>
  <si>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</si>
  <si>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</si>
  <si>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</si>
  <si>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</si>
  <si>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</si>
  <si>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</si>
  <si>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</si>
  <si>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</si>
  <si>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</si>
  <si>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</si>
  <si>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</si>
  <si>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</si>
  <si>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</si>
  <si>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</si>
  <si>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</si>
  <si>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</si>
  <si>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</si>
  <si>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</si>
  <si>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</si>
  <si>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</si>
  <si>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</si>
  <si>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</si>
  <si>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</si>
  <si>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</si>
  <si>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</si>
  <si>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</si>
  <si>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</si>
  <si>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</si>
  <si>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</si>
  <si>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</si>
  <si>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</si>
  <si>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</si>
  <si>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</si>
  <si>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</si>
  <si>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</si>
  <si>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</si>
  <si>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</si>
  <si>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</si>
  <si>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</si>
  <si>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</si>
  <si>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</si>
  <si>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</si>
  <si>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</si>
  <si>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</si>
  <si>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</si>
  <si>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</si>
  <si>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</si>
  <si>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</si>
  <si>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</si>
  <si>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</si>
  <si>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</si>
  <si>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</si>
  <si>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</si>
  <si>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</si>
  <si>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</si>
  <si>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</si>
  <si>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</si>
  <si>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</si>
  <si>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</si>
  <si>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</si>
  <si>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</si>
  <si>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</si>
  <si>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</si>
  <si>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</si>
  <si>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</si>
  <si>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</si>
  <si>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</si>
  <si>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</si>
  <si>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</si>
  <si>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</si>
  <si>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</si>
  <si>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</si>
  <si>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</si>
  <si>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</si>
  <si>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</si>
  <si>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</si>
  <si>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</si>
  <si>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</si>
  <si>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</si>
  <si>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</si>
  <si>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</si>
  <si>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</si>
  <si>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</si>
  <si>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</si>
  <si>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</si>
  <si>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</si>
  <si>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</si>
  <si>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</si>
  <si>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</si>
  <si>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</si>
  <si>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</si>
  <si>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</si>
  <si>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</si>
  <si>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</si>
  <si>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</si>
  <si>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</si>
  <si>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</si>
  <si>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</si>
  <si>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</si>
  <si>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</si>
  <si>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</si>
  <si>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</si>
  <si>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</si>
  <si>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</si>
  <si>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</si>
  <si>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</si>
  <si>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</si>
  <si>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</si>
  <si>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</si>
  <si>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</si>
  <si>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</si>
  <si>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</si>
  <si>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</si>
  <si>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</si>
  <si>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</si>
  <si>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</si>
  <si>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</si>
  <si>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</si>
  <si>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</si>
  <si>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</si>
  <si>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</si>
  <si>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</si>
  <si>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</si>
  <si>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</si>
  <si>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</si>
  <si>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</si>
  <si>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</si>
  <si>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</si>
  <si>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</si>
  <si>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</si>
  <si>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</si>
  <si>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</si>
  <si>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</si>
  <si>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</si>
  <si>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</si>
  <si>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</si>
  <si>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</si>
  <si>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</si>
  <si>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</si>
  <si>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</si>
  <si>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</si>
  <si>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</si>
  <si>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</si>
  <si>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</si>
  <si>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</si>
  <si>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</si>
  <si>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</si>
  <si>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</si>
  <si>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</si>
  <si>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</si>
  <si>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</si>
  <si>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</si>
  <si>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</si>
  <si>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</si>
  <si>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</si>
  <si>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</si>
  <si>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</si>
  <si>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</si>
  <si>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</si>
  <si>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</si>
  <si>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</si>
  <si>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</si>
  <si>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</si>
  <si>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</si>
  <si>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</si>
  <si>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</si>
  <si>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</si>
  <si>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</si>
  <si>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</si>
  <si>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</si>
  <si>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</si>
  <si>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</si>
  <si>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</si>
  <si>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</si>
  <si>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</si>
  <si>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</si>
  <si>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</si>
  <si>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</si>
  <si>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</si>
  <si>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</si>
  <si>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</si>
  <si>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</si>
  <si>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</si>
  <si>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</si>
  <si>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</si>
  <si>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</si>
  <si>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</si>
  <si>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</si>
  <si>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</si>
  <si>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</si>
  <si>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</si>
  <si>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</si>
  <si>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</si>
  <si>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</si>
  <si>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</si>
  <si>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</si>
  <si>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</si>
  <si>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</si>
  <si>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</si>
  <si>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</si>
  <si>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</si>
  <si>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</si>
  <si>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</si>
  <si>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</si>
  <si>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</si>
  <si>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</si>
  <si>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</si>
  <si>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</si>
  <si>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</si>
  <si>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</si>
  <si>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</si>
  <si>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</si>
  <si>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</si>
  <si>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</si>
  <si>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</si>
  <si>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</si>
  <si>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</si>
  <si>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</si>
  <si>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</si>
  <si>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</si>
  <si>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</si>
  <si>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</si>
  <si>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</si>
  <si>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</si>
  <si>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</si>
  <si>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</si>
  <si>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</si>
  <si>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</si>
  <si>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</si>
  <si>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</si>
  <si>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</si>
  <si>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</si>
  <si>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</si>
  <si>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</si>
  <si>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</si>
  <si>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</si>
  <si>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</si>
  <si>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</si>
  <si>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</si>
  <si>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</si>
  <si>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</si>
  <si>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</si>
  <si>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</si>
  <si>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</si>
  <si>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</si>
  <si>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</si>
  <si>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</si>
  <si>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</si>
  <si>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</si>
  <si>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</si>
  <si>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</si>
  <si>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</si>
  <si>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</si>
  <si>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</si>
  <si>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</si>
  <si>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</si>
  <si>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</si>
  <si>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</si>
  <si>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</si>
  <si>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</si>
  <si>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</si>
  <si>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</si>
  <si>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</si>
  <si>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</si>
  <si>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</si>
  <si>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</si>
  <si>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</si>
  <si>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</si>
  <si>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</si>
  <si>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</si>
  <si>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</si>
  <si>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</si>
  <si>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</si>
  <si>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</si>
  <si>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</si>
  <si>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</si>
  <si>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</si>
  <si>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</si>
  <si>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</si>
  <si>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</si>
  <si>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</si>
  <si>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</si>
  <si>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</si>
  <si>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</si>
  <si>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</si>
  <si>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</si>
  <si>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</si>
  <si>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</si>
  <si>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</si>
  <si>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</si>
  <si>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</si>
  <si>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</si>
  <si>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</si>
  <si>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</si>
  <si>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</si>
  <si>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</si>
  <si>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</si>
  <si>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</si>
  <si>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</si>
  <si>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</si>
  <si>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</si>
  <si>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</si>
  <si>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</si>
  <si>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</si>
  <si>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</si>
  <si>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</si>
  <si>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</si>
  <si>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</si>
  <si>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</si>
  <si>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</si>
  <si>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</si>
  <si>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</si>
  <si>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</si>
  <si>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</si>
  <si>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</si>
  <si>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</si>
  <si>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</si>
  <si>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</si>
  <si>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</si>
  <si>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</si>
  <si>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</si>
  <si>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</si>
  <si>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</si>
  <si>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</si>
  <si>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</si>
  <si>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</si>
  <si>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</si>
  <si>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</si>
  <si>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</si>
  <si>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</si>
  <si>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</si>
  <si>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</si>
  <si>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</si>
  <si>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</si>
  <si>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</si>
  <si>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</si>
  <si>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</si>
  <si>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</si>
  <si>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</si>
  <si>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</si>
  <si>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</si>
  <si>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</si>
  <si>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</si>
  <si>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</si>
  <si>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</si>
  <si>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</si>
  <si>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</si>
  <si>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</si>
  <si>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</si>
  <si>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</si>
  <si>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</si>
  <si>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</si>
  <si>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</si>
  <si>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</si>
  <si>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</si>
  <si>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</si>
  <si>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</si>
  <si>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</si>
  <si>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</si>
  <si>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</si>
  <si>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</si>
  <si>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</si>
  <si>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</si>
  <si>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</si>
  <si>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</si>
  <si>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</si>
  <si>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</si>
  <si>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</si>
  <si>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</si>
  <si>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</si>
  <si>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</si>
  <si>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</si>
  <si>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</si>
  <si>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</si>
  <si>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</si>
  <si>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</si>
  <si>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</si>
  <si>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</si>
  <si>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</si>
  <si>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</si>
  <si>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</si>
  <si>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</si>
  <si>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</si>
  <si>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</si>
  <si>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</si>
  <si>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</si>
  <si>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</si>
  <si>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</si>
  <si>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</si>
  <si>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</si>
  <si>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</si>
  <si>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</si>
  <si>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</si>
  <si>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</si>
  <si>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</si>
  <si>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</si>
  <si>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</si>
  <si>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</si>
  <si>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</si>
  <si>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</si>
  <si>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</si>
  <si>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</si>
  <si>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</si>
  <si>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</si>
  <si>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</si>
  <si>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</si>
  <si>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</si>
  <si>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</si>
  <si>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</si>
  <si>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</si>
  <si>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</si>
  <si>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</si>
  <si>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</si>
  <si>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</si>
  <si>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</si>
  <si>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</si>
  <si>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</si>
  <si>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</si>
  <si>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</si>
  <si>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</si>
  <si>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</si>
  <si>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</si>
  <si>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</si>
  <si>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</si>
  <si>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</si>
  <si>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</si>
  <si>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</si>
  <si>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</si>
  <si>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</si>
  <si>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</si>
  <si>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</si>
  <si>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</si>
  <si>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</si>
  <si>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</si>
  <si>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</si>
  <si>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</si>
  <si>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</si>
  <si>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</si>
  <si>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</si>
  <si>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</si>
  <si>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</si>
  <si>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</si>
  <si>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</si>
  <si>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</si>
  <si>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</si>
  <si>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</si>
  <si>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</si>
  <si>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</si>
  <si>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</si>
  <si>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</si>
  <si>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</si>
  <si>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</si>
  <si>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</si>
  <si>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</si>
  <si>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</si>
  <si>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</si>
  <si>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</si>
  <si>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</si>
  <si>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</si>
  <si>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</si>
  <si>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</si>
  <si>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</si>
  <si>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</si>
  <si>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</si>
  <si>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</si>
  <si>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</si>
  <si>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</si>
  <si>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</si>
  <si>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</si>
  <si>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</si>
  <si>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</si>
  <si>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</si>
  <si>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</si>
  <si>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</si>
  <si>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</si>
  <si>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</si>
  <si>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</si>
  <si>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</si>
  <si>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</si>
  <si>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</si>
  <si>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</si>
  <si>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</si>
  <si>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</si>
  <si>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</si>
  <si>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</si>
  <si>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</si>
  <si>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</si>
  <si>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</si>
  <si>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</si>
  <si>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</si>
  <si>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</si>
  <si>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</si>
  <si>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</si>
  <si>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</si>
  <si>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</si>
  <si>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</si>
  <si>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</si>
  <si>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</si>
  <si>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</si>
  <si>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</si>
  <si>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</si>
  <si>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</si>
  <si>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</si>
  <si>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</si>
  <si>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</si>
  <si>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</si>
  <si>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</si>
  <si>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</si>
  <si>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</si>
  <si>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</si>
  <si>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</si>
  <si>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</si>
  <si>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</si>
  <si>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</si>
  <si>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</si>
  <si>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</si>
  <si>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</si>
  <si>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</si>
  <si>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</si>
  <si>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</si>
  <si>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</si>
  <si>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</si>
  <si>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</si>
  <si>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</si>
  <si>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</si>
  <si>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</si>
  <si>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</si>
  <si>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</si>
  <si>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</si>
  <si>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</si>
  <si>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</si>
  <si>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</si>
  <si>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</si>
  <si>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</si>
  <si>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</si>
  <si>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</si>
  <si>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</si>
  <si>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</si>
  <si>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</si>
  <si>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</si>
  <si>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</si>
  <si>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</si>
  <si>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</si>
  <si>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</si>
  <si>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</si>
  <si>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</si>
  <si>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</si>
  <si>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</si>
  <si>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</si>
  <si>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</si>
  <si>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</si>
  <si>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</si>
  <si>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</si>
  <si>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</si>
  <si>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</si>
  <si>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</si>
  <si>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</si>
  <si>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</si>
  <si>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</si>
  <si>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</si>
  <si>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</si>
  <si>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</si>
  <si>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</si>
  <si>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</si>
  <si>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</si>
  <si>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</si>
  <si>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</si>
  <si>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</si>
  <si>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</si>
  <si>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</si>
  <si>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</si>
  <si>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</si>
  <si>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</si>
  <si>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</si>
  <si>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</si>
  <si>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</si>
  <si>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</si>
  <si>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</si>
  <si>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</si>
  <si>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</si>
  <si>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</si>
  <si>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</si>
  <si>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</si>
  <si>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</si>
  <si>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</si>
  <si>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</si>
  <si>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</si>
  <si>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</si>
  <si>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</si>
  <si>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</si>
  <si>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</si>
  <si>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</si>
  <si>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</si>
  <si>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</si>
  <si>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</si>
  <si>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</si>
  <si>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</si>
  <si>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</si>
  <si>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</si>
  <si>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</si>
  <si>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</si>
  <si>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</si>
  <si>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</si>
  <si>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</si>
  <si>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</si>
  <si>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</si>
  <si>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</si>
  <si>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</si>
  <si>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</si>
  <si>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</si>
  <si>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</si>
  <si>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</si>
  <si>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</si>
  <si>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</si>
  <si>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</si>
  <si>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</si>
  <si>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</si>
  <si>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</si>
  <si>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</si>
  <si>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</si>
  <si>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</si>
  <si>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</si>
  <si>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</si>
  <si>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</si>
  <si>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</si>
  <si>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</si>
  <si>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</si>
  <si>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</si>
  <si>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</si>
  <si>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</si>
  <si>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</si>
  <si>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</si>
  <si>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</si>
  <si>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</si>
  <si>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</si>
  <si>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</si>
  <si>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</si>
  <si>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</si>
  <si>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</si>
  <si>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</si>
  <si>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</si>
  <si>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</si>
  <si>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</si>
  <si>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</si>
  <si>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</si>
  <si>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</si>
  <si>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</si>
  <si>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</si>
  <si>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</si>
  <si>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</si>
  <si>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</si>
  <si>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</si>
  <si>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</si>
  <si>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</si>
  <si>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</si>
  <si>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</si>
  <si>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</si>
  <si>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</si>
  <si>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</si>
  <si>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</si>
  <si>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</si>
  <si>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</si>
  <si>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</si>
  <si>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</si>
  <si>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</si>
  <si>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</si>
  <si>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</si>
  <si>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</si>
  <si>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</si>
  <si>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</si>
  <si>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</si>
  <si>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</si>
  <si>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</si>
  <si>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</si>
  <si>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</si>
  <si>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</si>
  <si>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</si>
  <si>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</si>
  <si>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</si>
  <si>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</si>
  <si>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</si>
  <si>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</si>
  <si>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</si>
  <si>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</si>
  <si>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</si>
  <si>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</si>
  <si>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</si>
  <si>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</si>
  <si>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</si>
  <si>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</si>
  <si>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</si>
  <si>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</si>
  <si>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</si>
  <si>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</si>
  <si>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</si>
  <si>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</si>
  <si>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</si>
  <si>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</si>
  <si>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</si>
  <si>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</si>
  <si>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</si>
  <si>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</si>
  <si>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</si>
  <si>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</si>
  <si>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</si>
  <si>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</si>
  <si>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</si>
  <si>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</si>
  <si>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</si>
  <si>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</si>
  <si>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</si>
  <si>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</si>
  <si>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</si>
  <si>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</si>
  <si>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</si>
  <si>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</si>
  <si>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</si>
  <si>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</si>
  <si>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</si>
  <si>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</si>
  <si>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</si>
  <si>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</si>
  <si>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</si>
  <si>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</si>
  <si>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</si>
  <si>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</si>
  <si>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</si>
  <si>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</si>
  <si>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</si>
  <si>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</si>
  <si>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</si>
  <si>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</si>
  <si>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</si>
  <si>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</si>
  <si>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</si>
  <si>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</si>
  <si>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</si>
  <si>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</si>
  <si>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</si>
  <si>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</si>
  <si>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</si>
  <si>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</si>
  <si>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</si>
  <si>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</si>
  <si>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</si>
  <si>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</si>
  <si>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</si>
  <si>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</si>
  <si>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</si>
  <si>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</si>
  <si>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</si>
  <si>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</si>
  <si>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</si>
  <si>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</si>
  <si>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</si>
  <si>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</si>
  <si>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</si>
  <si>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</si>
  <si>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</si>
  <si>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</si>
  <si>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</si>
  <si>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</si>
  <si>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</si>
  <si>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</si>
  <si>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</si>
  <si>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</si>
  <si>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</si>
  <si>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</si>
  <si>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</si>
  <si>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</si>
  <si>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</si>
  <si>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</si>
  <si>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</si>
  <si>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</si>
  <si>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</si>
  <si>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</si>
  <si>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</si>
  <si>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</si>
  <si>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</si>
  <si>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</si>
  <si>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</si>
  <si>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</si>
  <si>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</si>
  <si>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</si>
  <si>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</si>
  <si>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</si>
  <si>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</si>
  <si>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</si>
  <si>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</si>
  <si>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</si>
  <si>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</si>
  <si>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</si>
  <si>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</si>
  <si>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</si>
  <si>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</si>
  <si>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</si>
  <si>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</si>
  <si>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</si>
  <si>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</si>
  <si>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</si>
  <si>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</si>
  <si>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</si>
  <si>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</si>
  <si>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</si>
  <si>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</si>
  <si>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</si>
  <si>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</si>
  <si>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</si>
  <si>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</si>
  <si>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</si>
  <si>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</si>
  <si>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</si>
  <si>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</si>
  <si>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</si>
  <si>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</si>
  <si>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</si>
  <si>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</si>
  <si>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</si>
  <si>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</si>
  <si>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</si>
  <si>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</si>
  <si>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</si>
  <si>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</si>
  <si>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</si>
  <si>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</si>
  <si>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</si>
  <si>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</si>
  <si>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</si>
  <si>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</si>
  <si>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</si>
  <si>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</si>
  <si>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</si>
  <si>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</si>
  <si>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</si>
  <si>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</si>
  <si>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</si>
  <si>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</si>
  <si>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</si>
  <si>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</si>
  <si>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</si>
  <si>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</si>
  <si>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</si>
  <si>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</si>
  <si>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</si>
  <si>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</si>
  <si>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</si>
  <si>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</si>
  <si>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</si>
  <si>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</si>
  <si>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</si>
  <si>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</si>
  <si>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</si>
  <si>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</si>
  <si>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</si>
  <si>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</si>
  <si>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</si>
  <si>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</si>
  <si>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</si>
  <si>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</si>
  <si>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</si>
  <si>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</si>
  <si>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</si>
  <si>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</si>
  <si>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</si>
  <si>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</si>
  <si>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</si>
  <si>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</si>
  <si>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</si>
  <si>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</si>
  <si>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</si>
  <si>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</si>
  <si>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</si>
  <si>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</si>
  <si>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</si>
  <si>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</si>
  <si>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</si>
  <si>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</si>
  <si>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</si>
  <si>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</si>
  <si>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</si>
  <si>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</si>
  <si>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</si>
  <si>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</si>
  <si>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</si>
  <si>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</si>
  <si>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</si>
  <si>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</si>
  <si>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</si>
  <si>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</si>
  <si>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</si>
  <si>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</si>
  <si>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</si>
  <si>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</si>
  <si>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</si>
  <si>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</si>
  <si>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</si>
  <si>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</si>
  <si>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</si>
  <si>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</si>
  <si>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</si>
  <si>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</si>
  <si>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</si>
  <si>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</si>
  <si>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</si>
  <si>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</si>
  <si>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</si>
  <si>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</si>
  <si>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</si>
  <si>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</si>
  <si>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</si>
  <si>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</si>
  <si>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</si>
  <si>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</si>
  <si>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</si>
  <si>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</si>
  <si>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</si>
  <si>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</si>
  <si>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</si>
  <si>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</si>
  <si>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</si>
  <si>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</si>
  <si>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</si>
  <si>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</si>
  <si>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</si>
  <si>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</si>
  <si>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</si>
  <si>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</si>
  <si>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</si>
  <si>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</si>
  <si>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</si>
  <si>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</si>
  <si>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</si>
  <si>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</si>
  <si>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</si>
  <si>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</si>
  <si>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</si>
  <si>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</si>
  <si>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</si>
  <si>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</si>
  <si>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</si>
  <si>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</si>
  <si>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</si>
  <si>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</si>
  <si>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</si>
  <si>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</si>
  <si>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</si>
  <si>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</si>
  <si>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</si>
  <si>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</si>
  <si>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</si>
  <si>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</si>
  <si>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</si>
  <si>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</si>
  <si>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</si>
  <si>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</si>
  <si>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</si>
  <si>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</si>
  <si>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</si>
  <si>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</si>
  <si>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</si>
  <si>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</si>
  <si>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</si>
  <si>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</si>
  <si>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</si>
  <si>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</si>
  <si>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</si>
  <si>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</si>
  <si>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</si>
  <si>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</si>
  <si>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</si>
  <si>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</si>
  <si>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</si>
  <si>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</si>
  <si>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</si>
  <si>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</si>
  <si>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</si>
  <si>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</si>
  <si>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</si>
  <si>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</si>
  <si>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</si>
  <si>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</si>
  <si>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</si>
  <si>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</si>
  <si>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</si>
  <si>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</si>
  <si>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</si>
  <si>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</si>
  <si>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</si>
  <si>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</si>
  <si>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</si>
  <si>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</si>
  <si>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</si>
  <si>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</si>
  <si>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</si>
  <si>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</si>
  <si>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</si>
  <si>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</si>
  <si>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</si>
  <si>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</si>
  <si>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</si>
  <si>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</si>
  <si>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</si>
  <si>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</si>
  <si>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</si>
  <si>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</si>
  <si>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</si>
  <si>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</si>
  <si>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</si>
  <si>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</si>
  <si>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</si>
  <si>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</si>
  <si>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</si>
  <si>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</si>
  <si>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</si>
  <si>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</si>
  <si>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</si>
  <si>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</si>
  <si>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</si>
  <si>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</si>
  <si>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</si>
  <si>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</si>
  <si>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</si>
  <si>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</si>
  <si>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</si>
  <si>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</si>
  <si>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</si>
  <si>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</si>
  <si>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</si>
  <si>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</si>
  <si>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</si>
  <si>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</si>
  <si>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</si>
  <si>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</si>
  <si>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</si>
  <si>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</si>
  <si>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</si>
  <si>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</si>
  <si>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</si>
  <si>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</si>
  <si>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</si>
  <si>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</si>
  <si>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</si>
  <si>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</si>
  <si>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</si>
  <si>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</si>
  <si>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</si>
  <si>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</si>
  <si>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</si>
  <si>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</si>
  <si>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</si>
  <si>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</si>
  <si>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</si>
  <si>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</si>
  <si>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</si>
  <si>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</si>
  <si>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</si>
  <si>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</si>
  <si>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</si>
  <si>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</si>
  <si>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</si>
  <si>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</si>
  <si>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</si>
  <si>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</si>
  <si>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</si>
  <si>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</si>
  <si>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</si>
  <si>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</si>
  <si>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</si>
  <si>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</si>
  <si>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</si>
  <si>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</si>
  <si>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</si>
  <si>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</si>
  <si>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</si>
  <si>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</si>
  <si>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</si>
  <si>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</si>
  <si>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</si>
  <si>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</si>
  <si>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</si>
  <si>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</si>
  <si>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</si>
  <si>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</si>
  <si>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</si>
  <si>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</si>
  <si>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</si>
  <si>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</si>
  <si>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</si>
  <si>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</si>
  <si>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</si>
  <si>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</si>
  <si>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</si>
  <si>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</si>
  <si>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</si>
  <si>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</si>
  <si>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</si>
  <si>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</si>
  <si>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</si>
  <si>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</si>
  <si>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</si>
  <si>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</si>
  <si>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</si>
  <si>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</si>
  <si>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</si>
  <si>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</si>
  <si>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</si>
  <si>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</si>
  <si>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</si>
  <si>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</si>
  <si>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</si>
  <si>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</si>
  <si>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</si>
  <si>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</si>
  <si>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</si>
  <si>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</si>
  <si>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</si>
  <si>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</si>
  <si>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</si>
  <si>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</si>
  <si>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</si>
  <si>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</si>
  <si>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</si>
  <si>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</si>
  <si>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</si>
  <si>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</si>
  <si>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</si>
  <si>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</si>
  <si>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</si>
  <si>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</si>
  <si>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</si>
  <si>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</si>
  <si>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</si>
  <si>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</si>
  <si>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</si>
  <si>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</si>
  <si>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</si>
  <si>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</si>
  <si>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</si>
  <si>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</si>
  <si>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</si>
  <si>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</si>
  <si>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</si>
  <si>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</si>
  <si>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</si>
  <si>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</si>
  <si>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</si>
  <si>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</si>
  <si>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</si>
  <si>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</si>
  <si>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</si>
  <si>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</si>
  <si>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</si>
  <si>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</si>
  <si>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</si>
  <si>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</si>
  <si>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</si>
  <si>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</si>
  <si>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</si>
  <si>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</si>
  <si>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</si>
  <si>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</si>
  <si>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</si>
  <si>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</si>
  <si>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</si>
  <si>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</si>
  <si>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</si>
  <si>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</si>
  <si>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</si>
  <si>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</si>
  <si>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</si>
  <si>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</si>
  <si>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</si>
  <si>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</si>
  <si>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</si>
  <si>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</si>
  <si>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</si>
  <si>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</si>
  <si>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</si>
  <si>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</si>
  <si>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</si>
  <si>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</si>
  <si>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</si>
  <si>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</si>
  <si>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</si>
  <si>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</si>
  <si>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</si>
  <si>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</si>
  <si>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</si>
  <si>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</si>
  <si>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</si>
  <si>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</si>
  <si>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</si>
  <si>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</si>
  <si>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</si>
  <si>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</si>
  <si>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</si>
  <si>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</si>
  <si>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</si>
  <si>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</si>
  <si>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</si>
  <si>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</si>
  <si>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</si>
  <si>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</si>
  <si>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</si>
  <si>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</si>
  <si>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</si>
  <si>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</si>
  <si>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</si>
  <si>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</si>
  <si>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</si>
  <si>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</si>
  <si>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</si>
  <si>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</si>
  <si>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</si>
  <si>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</si>
  <si>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</si>
  <si>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</si>
  <si>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</si>
  <si>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</si>
  <si>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</si>
  <si>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</si>
  <si>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</si>
  <si>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</si>
  <si>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</si>
  <si>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</si>
  <si>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</si>
  <si>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</si>
  <si>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</si>
  <si>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</si>
  <si>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</si>
  <si>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</si>
  <si>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</si>
  <si>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</si>
  <si>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</si>
  <si>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</si>
  <si>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</si>
  <si>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</si>
  <si>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</si>
  <si>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</si>
  <si>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</si>
  <si>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</si>
  <si>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</si>
  <si>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</si>
  <si>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</si>
  <si>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</si>
  <si>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</si>
  <si>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</si>
  <si>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</si>
  <si>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</si>
  <si>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</si>
  <si>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</si>
  <si>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</si>
  <si>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</si>
  <si>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</si>
  <si>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</si>
  <si>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</si>
  <si>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</si>
  <si>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</si>
  <si>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</si>
  <si>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</si>
  <si>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</si>
  <si>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</si>
  <si>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</si>
  <si>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</si>
  <si>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</si>
  <si>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</si>
  <si>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</si>
  <si>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</si>
  <si>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</si>
  <si>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</si>
  <si>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</si>
  <si>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</si>
  <si>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</si>
  <si>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</si>
  <si>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</si>
  <si>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</si>
  <si>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</si>
  <si>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</si>
  <si>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</si>
  <si>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</si>
  <si>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</si>
  <si>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</si>
  <si>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</si>
  <si>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</si>
  <si>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</si>
  <si>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</si>
  <si>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</si>
  <si>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</si>
  <si>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</si>
  <si>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</si>
  <si>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</si>
  <si>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</si>
  <si>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</si>
  <si>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</si>
  <si>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</si>
  <si>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</si>
  <si>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</si>
  <si>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</si>
  <si>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</si>
  <si>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</si>
  <si>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</si>
  <si>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</si>
  <si>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</si>
  <si>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</si>
  <si>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</si>
  <si>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</si>
  <si>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</si>
  <si>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</si>
  <si>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</si>
  <si>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</si>
  <si>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</si>
  <si>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</si>
  <si>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</si>
  <si>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</si>
  <si>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</si>
  <si>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</si>
  <si>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</si>
  <si>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</si>
  <si>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</si>
  <si>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</si>
  <si>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</si>
  <si>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</si>
  <si>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</si>
  <si>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</si>
  <si>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</si>
  <si>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</si>
  <si>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</si>
  <si>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</si>
  <si>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</si>
  <si>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</si>
  <si>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</si>
  <si>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</si>
  <si>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</si>
  <si>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</si>
  <si>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</si>
  <si>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</si>
  <si>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</si>
  <si>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</si>
  <si>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</si>
  <si>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</si>
  <si>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</si>
  <si>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</si>
  <si>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</si>
  <si>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</si>
  <si>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</si>
  <si>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</si>
  <si>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</si>
  <si>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</si>
  <si>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</si>
  <si>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</si>
  <si>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</si>
  <si>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</si>
  <si>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</si>
  <si>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</si>
  <si>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</si>
  <si>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</si>
  <si>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</si>
  <si>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</si>
  <si>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</si>
  <si>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</si>
  <si>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</si>
  <si>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</si>
  <si>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</si>
  <si>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</si>
  <si>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</si>
  <si>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</si>
  <si>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</si>
  <si>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</si>
  <si>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</si>
  <si>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</si>
  <si>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</si>
  <si>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</si>
  <si>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</si>
  <si>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</si>
  <si>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</si>
  <si>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</si>
  <si>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</si>
  <si>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</si>
  <si>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</si>
  <si>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</si>
  <si>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</si>
  <si>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</si>
  <si>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</si>
  <si>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</si>
  <si>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</si>
  <si>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</si>
  <si>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</si>
  <si>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</si>
  <si>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</si>
  <si>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</si>
  <si>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</si>
  <si>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</si>
  <si>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</si>
  <si>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</si>
  <si>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</si>
  <si>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</si>
  <si>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</si>
  <si>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</si>
  <si>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</si>
  <si>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</si>
  <si>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</si>
  <si>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</si>
  <si>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</si>
  <si>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</si>
  <si>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</si>
  <si>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</si>
  <si>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</si>
  <si>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</si>
  <si>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</si>
  <si>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</si>
  <si>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</si>
  <si>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</si>
  <si>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</si>
  <si>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</si>
  <si>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</si>
  <si>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</si>
  <si>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</si>
  <si>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</si>
  <si>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</si>
  <si>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</si>
  <si>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</si>
  <si>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</si>
  <si>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</si>
  <si>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</si>
  <si>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</si>
  <si>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</si>
  <si>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</si>
  <si>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</si>
  <si>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</si>
  <si>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</si>
  <si>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</si>
  <si>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</si>
  <si>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</si>
  <si>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</si>
  <si>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</si>
  <si>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</si>
  <si>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</si>
  <si>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</si>
  <si>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</si>
  <si>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</si>
  <si>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</si>
  <si>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</si>
  <si>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</si>
  <si>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</si>
  <si>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</si>
  <si>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</si>
  <si>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</si>
  <si>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</si>
  <si>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</si>
  <si>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</si>
  <si>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</si>
  <si>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</si>
  <si>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</si>
  <si>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</si>
  <si>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</si>
  <si>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</si>
  <si>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</si>
  <si>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</si>
  <si>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</si>
  <si>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</si>
  <si>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</si>
  <si>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</si>
  <si>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</si>
  <si>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</si>
  <si>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</si>
  <si>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</si>
  <si>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</si>
  <si>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</si>
  <si>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</si>
  <si>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</si>
  <si>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</si>
  <si>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</si>
  <si>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</si>
  <si>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</si>
  <si>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</si>
  <si>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</si>
  <si>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</si>
  <si>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</si>
  <si>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</si>
  <si>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</si>
  <si>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</si>
  <si>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</si>
  <si>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</si>
  <si>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</si>
  <si>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</si>
  <si>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</si>
  <si>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</si>
  <si>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</si>
  <si>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</si>
  <si>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</si>
  <si>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</si>
  <si>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</si>
  <si>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</si>
  <si>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</si>
  <si>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</si>
  <si>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</si>
  <si>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</si>
  <si>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</si>
  <si>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</si>
  <si>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</si>
  <si>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</si>
  <si>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</si>
  <si>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</si>
  <si>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</si>
  <si>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</si>
  <si>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</si>
  <si>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</si>
  <si>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</si>
  <si>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</si>
  <si>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</si>
  <si>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</si>
  <si>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</si>
  <si>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</si>
  <si>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</si>
  <si>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</si>
  <si>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</si>
  <si>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</si>
  <si>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</si>
  <si>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</si>
  <si>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</si>
  <si>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</si>
  <si>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</si>
  <si>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</si>
  <si>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</si>
  <si>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</si>
  <si>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</si>
  <si>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</si>
  <si>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</si>
  <si>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</si>
  <si>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</si>
  <si>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</si>
  <si>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</si>
  <si>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</si>
  <si>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</si>
  <si>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</si>
  <si>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</si>
  <si>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</si>
  <si>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</si>
  <si>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</si>
  <si>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</si>
  <si>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</si>
  <si>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</si>
  <si>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</si>
  <si>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</si>
  <si>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</si>
  <si>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</si>
  <si>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</si>
  <si>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</si>
  <si>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</si>
  <si>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</si>
  <si>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</si>
  <si>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</si>
  <si>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</si>
  <si>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</si>
  <si>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</si>
  <si>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</si>
  <si>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</si>
  <si>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</si>
  <si>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</si>
  <si>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</si>
  <si>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</si>
  <si>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</si>
  <si>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</si>
  <si>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</si>
  <si>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</si>
  <si>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</si>
  <si>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</si>
  <si>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</si>
  <si>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</si>
  <si>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</si>
  <si>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</si>
  <si>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</si>
  <si>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</si>
  <si>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</si>
  <si>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</si>
  <si>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</si>
  <si>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</si>
  <si>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</si>
  <si>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</si>
  <si>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</si>
  <si>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</si>
  <si>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</si>
  <si>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</si>
  <si>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</si>
  <si>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</si>
  <si>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</si>
  <si>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</si>
  <si>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</si>
  <si>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</si>
  <si>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</si>
  <si>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</si>
  <si>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</si>
  <si>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</si>
  <si>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</si>
  <si>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</si>
  <si>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</si>
  <si>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</si>
  <si>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</si>
  <si>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</si>
  <si>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</si>
  <si>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</si>
  <si>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</si>
  <si>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</si>
  <si>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</si>
  <si>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</si>
  <si>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</si>
  <si>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</si>
  <si>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</si>
  <si>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</si>
  <si>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</si>
  <si>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</si>
  <si>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</si>
  <si>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</si>
  <si>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</si>
  <si>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</si>
  <si>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</si>
  <si>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</si>
  <si>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</si>
  <si>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</si>
  <si>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</si>
  <si>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</si>
  <si>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</si>
  <si>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</si>
  <si>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</si>
  <si>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</si>
  <si>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</si>
  <si>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</si>
  <si>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</si>
  <si>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</si>
  <si>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</si>
  <si>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</si>
  <si>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</si>
  <si>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</si>
  <si>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</si>
  <si>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</si>
  <si>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</si>
  <si>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</si>
  <si>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</si>
  <si>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</si>
  <si>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</si>
  <si>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</si>
  <si>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</si>
  <si>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</si>
  <si>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</si>
  <si>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</si>
  <si>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</si>
  <si>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</si>
  <si>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</si>
  <si>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</si>
  <si>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</si>
  <si>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</si>
  <si>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</si>
  <si>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</si>
  <si>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</si>
  <si>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</si>
  <si>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</si>
  <si>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</si>
  <si>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</si>
  <si>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</si>
  <si>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</si>
  <si>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</si>
  <si>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</si>
  <si>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</si>
  <si>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</si>
  <si>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</si>
  <si>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</si>
  <si>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</si>
  <si>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</si>
  <si>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</si>
  <si>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</si>
  <si>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</si>
  <si>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</si>
  <si>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</si>
  <si>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</si>
  <si>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</si>
  <si>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</si>
  <si>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</si>
  <si>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</si>
  <si>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</si>
  <si>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</si>
  <si>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</si>
  <si>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</si>
  <si>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</si>
  <si>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</si>
  <si>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</si>
  <si>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</si>
  <si>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</si>
  <si>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</si>
  <si>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</si>
  <si>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</si>
  <si>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</si>
  <si>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</si>
  <si>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</si>
  <si>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</si>
  <si>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</si>
  <si>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</si>
  <si>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</si>
  <si>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</si>
  <si>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</si>
  <si>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</si>
  <si>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</si>
  <si>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</si>
  <si>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</si>
  <si>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</si>
  <si>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</si>
  <si>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</si>
  <si>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</si>
  <si>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</si>
  <si>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</si>
  <si>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</si>
  <si>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</si>
  <si>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</si>
  <si>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</si>
  <si>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</si>
  <si>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</si>
  <si>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</si>
  <si>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</si>
  <si>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</si>
  <si>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</si>
  <si>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</si>
  <si>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</si>
  <si>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</si>
  <si>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</si>
  <si>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</si>
  <si>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</si>
  <si>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</si>
  <si>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</si>
  <si>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</si>
  <si>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</si>
  <si>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</si>
  <si>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</si>
  <si>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</si>
  <si>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</si>
  <si>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</si>
  <si>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</si>
  <si>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</si>
  <si>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</si>
  <si>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</si>
  <si>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</si>
  <si>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</si>
  <si>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</si>
  <si>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</si>
  <si>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</si>
  <si>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</si>
  <si>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</si>
  <si>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</si>
  <si>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</si>
  <si>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</si>
  <si>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</si>
  <si>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</si>
  <si>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</si>
  <si>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</si>
  <si>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</si>
  <si>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</si>
  <si>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</si>
  <si>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</si>
  <si>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</si>
  <si>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</si>
  <si>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</si>
  <si>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</si>
  <si>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</si>
  <si>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</si>
  <si>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</si>
  <si>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</si>
  <si>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</si>
  <si>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</si>
  <si>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</si>
  <si>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</si>
  <si>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</si>
  <si>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</si>
  <si>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</si>
  <si>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</si>
  <si>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</si>
  <si>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</si>
  <si>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</si>
  <si>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</si>
  <si>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</si>
  <si>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</si>
  <si>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</si>
  <si>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</si>
  <si>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</si>
  <si>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</si>
  <si>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</si>
  <si>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</si>
  <si>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</si>
  <si>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</si>
  <si>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</si>
  <si>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</si>
  <si>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</si>
  <si>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</si>
  <si>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</si>
  <si>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</si>
  <si>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</si>
  <si>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</si>
  <si>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</si>
  <si>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</si>
  <si>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</si>
  <si>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</si>
  <si>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</si>
  <si>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</si>
  <si>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</si>
  <si>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</si>
  <si>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</si>
  <si>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</si>
  <si>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</si>
  <si>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</si>
  <si>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</si>
  <si>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</si>
  <si>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</si>
  <si>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</si>
  <si>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</si>
  <si>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</si>
  <si>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</si>
  <si>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</si>
  <si>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</si>
  <si>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</si>
  <si>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</si>
  <si>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</si>
  <si>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</si>
  <si>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</si>
  <si>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</si>
  <si>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</si>
  <si>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</si>
  <si>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</si>
  <si>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</si>
  <si>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</si>
  <si>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</si>
  <si>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</si>
  <si>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</si>
  <si>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</si>
  <si>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</si>
  <si>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</si>
  <si>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</si>
  <si>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</si>
  <si>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</si>
  <si>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</si>
  <si>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</si>
  <si>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</si>
  <si>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</si>
  <si>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</si>
  <si>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</si>
  <si>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</si>
  <si>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</si>
  <si>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</si>
  <si>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</si>
  <si>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</si>
  <si>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</si>
  <si>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</si>
  <si>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</si>
  <si>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</si>
  <si>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</si>
  <si>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</si>
  <si>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</si>
  <si>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</si>
  <si>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</si>
  <si>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</si>
  <si>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</si>
  <si>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</si>
  <si>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</si>
  <si>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</si>
  <si>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</si>
  <si>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</si>
  <si>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</si>
  <si>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</si>
  <si>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</si>
  <si>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</si>
  <si>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</si>
  <si>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</si>
  <si>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</si>
  <si>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</si>
  <si>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</si>
  <si>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</si>
  <si>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</si>
  <si>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</si>
  <si>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</si>
  <si>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</si>
  <si>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</si>
  <si>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</si>
  <si>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</si>
  <si>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</si>
  <si>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</si>
  <si>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</si>
  <si>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</si>
  <si>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</si>
  <si>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</si>
  <si>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</si>
  <si>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</si>
  <si>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</si>
  <si>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</si>
  <si>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</si>
  <si>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</si>
  <si>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</si>
  <si>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</si>
  <si>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</si>
  <si>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</si>
  <si>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</si>
  <si>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</si>
  <si>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</si>
  <si>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</si>
  <si>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</si>
  <si>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</si>
  <si>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</si>
  <si>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</si>
  <si>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</si>
  <si>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</si>
  <si>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</si>
  <si>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</si>
  <si>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</si>
  <si>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</si>
  <si>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</si>
  <si>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</si>
  <si>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</si>
  <si>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</si>
  <si>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</si>
  <si>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</si>
  <si>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</si>
  <si>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</si>
  <si>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</si>
  <si>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</si>
  <si>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</si>
  <si>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</si>
  <si>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</si>
  <si>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</si>
  <si>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</si>
  <si>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</si>
  <si>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</si>
  <si>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</si>
  <si>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</si>
  <si>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</si>
  <si>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</si>
  <si>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</si>
  <si>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</si>
  <si>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</si>
  <si>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</si>
  <si>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</si>
  <si>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</si>
  <si>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</si>
  <si>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</si>
  <si>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</si>
  <si>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</si>
  <si>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</si>
  <si>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</si>
  <si>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</si>
  <si>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</si>
  <si>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</si>
  <si>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</si>
  <si>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</si>
  <si>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</si>
  <si>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</si>
  <si>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</si>
  <si>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</si>
  <si>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</si>
  <si>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</si>
  <si>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</si>
  <si>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</si>
  <si>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</si>
  <si>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</si>
  <si>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</si>
  <si>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</si>
  <si>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</si>
  <si>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</si>
  <si>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</si>
  <si>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</si>
  <si>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</si>
  <si>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</si>
  <si>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</si>
  <si>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</si>
  <si>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</si>
  <si>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</si>
  <si>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</si>
  <si>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</si>
  <si>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</si>
  <si>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</si>
  <si>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</si>
  <si>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</si>
  <si>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</si>
  <si>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</si>
  <si>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</si>
  <si>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</si>
  <si>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</si>
  <si>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</si>
  <si>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</si>
  <si>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</si>
  <si>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</si>
  <si>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</si>
  <si>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</si>
  <si>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</si>
  <si>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</si>
  <si>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</si>
  <si>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</si>
  <si>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</si>
  <si>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</si>
  <si>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</si>
  <si>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</si>
  <si>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</si>
  <si>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</si>
  <si>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</si>
  <si>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</si>
  <si>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</si>
  <si>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</si>
  <si>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</si>
  <si>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</si>
  <si>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</si>
  <si>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</si>
  <si>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</si>
  <si>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</si>
  <si>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</si>
  <si>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</si>
  <si>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</si>
  <si>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</si>
  <si>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</si>
  <si>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</si>
  <si>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</si>
  <si>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</si>
  <si>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</si>
  <si>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</si>
  <si>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</si>
  <si>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</si>
  <si>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</si>
  <si>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</si>
  <si>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</si>
  <si>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</si>
  <si>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</si>
  <si>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</si>
  <si>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</si>
  <si>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</si>
  <si>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</si>
  <si>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</si>
  <si>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</si>
  <si>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</si>
  <si>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</si>
  <si>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</si>
  <si>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</si>
  <si>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</si>
  <si>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</si>
  <si>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</si>
  <si>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</si>
  <si>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</si>
  <si>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</si>
  <si>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</si>
  <si>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</si>
  <si>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</si>
  <si>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</si>
  <si>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</si>
  <si>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</si>
  <si>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</si>
  <si>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</si>
  <si>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</si>
  <si>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</si>
  <si>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</si>
  <si>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</si>
  <si>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</si>
  <si>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</si>
  <si>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</si>
  <si>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</si>
  <si>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</si>
  <si>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</si>
  <si>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</si>
  <si>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</si>
  <si>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</si>
  <si>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</si>
  <si>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</si>
  <si>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</si>
  <si>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</si>
  <si>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</si>
  <si>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</si>
  <si>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</si>
  <si>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</si>
  <si>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</si>
  <si>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</si>
  <si>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</si>
  <si>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</si>
  <si>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</si>
  <si>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</si>
  <si>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</si>
  <si>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</si>
  <si>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</si>
  <si>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</si>
  <si>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</si>
  <si>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</si>
  <si>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</si>
  <si>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</si>
  <si>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</si>
  <si>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</si>
  <si>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</si>
  <si>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</si>
  <si>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</si>
  <si>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</si>
  <si>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</si>
  <si>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</si>
  <si>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</si>
  <si>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</si>
  <si>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</si>
  <si>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</si>
  <si>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</si>
  <si>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</si>
  <si>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</si>
  <si>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</si>
  <si>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</si>
  <si>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</si>
  <si>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</si>
  <si>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</si>
  <si>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</si>
  <si>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</si>
  <si>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</si>
  <si>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</si>
  <si>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</si>
  <si>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</si>
  <si>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</si>
  <si>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</si>
  <si>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</si>
  <si>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</si>
  <si>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</si>
  <si>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</si>
  <si>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</si>
  <si>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</si>
  <si>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</si>
  <si>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</si>
  <si>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</si>
  <si>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</si>
  <si>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</si>
  <si>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</si>
  <si>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</si>
  <si>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</si>
  <si>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</si>
  <si>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</si>
  <si>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</si>
  <si>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</si>
  <si>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</si>
  <si>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</si>
  <si>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</si>
  <si>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</si>
  <si>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</si>
  <si>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</si>
  <si>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</si>
  <si>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</si>
  <si>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</si>
  <si>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</si>
  <si>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</si>
  <si>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</si>
  <si>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</si>
  <si>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</si>
  <si>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</si>
  <si>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</si>
  <si>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</si>
  <si>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</si>
  <si>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</si>
  <si>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</si>
  <si>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</si>
  <si>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</si>
  <si>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</si>
  <si>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</si>
  <si>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</si>
  <si>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</si>
  <si>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</si>
  <si>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</si>
  <si>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</si>
  <si>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</si>
  <si>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</si>
  <si>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</si>
  <si>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</si>
  <si>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</si>
  <si>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</si>
  <si>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</si>
  <si>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</si>
  <si>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</si>
  <si>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</si>
  <si>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</si>
  <si>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</si>
  <si>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</si>
  <si>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</si>
  <si>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</si>
  <si>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</si>
  <si>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</si>
  <si>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</si>
  <si>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</si>
  <si>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</si>
  <si>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</si>
  <si>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</si>
  <si>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</si>
  <si>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</si>
  <si>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</si>
  <si>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</si>
  <si>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</si>
  <si>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</si>
  <si>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</si>
  <si>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</si>
  <si>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</si>
  <si>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</si>
  <si>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</si>
  <si>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</si>
  <si>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</si>
  <si>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</si>
  <si>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</si>
  <si>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</si>
  <si>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</si>
  <si>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</si>
  <si>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</si>
  <si>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</si>
  <si>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</si>
  <si>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</si>
  <si>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</si>
  <si>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</si>
  <si>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</si>
  <si>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</si>
  <si>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</si>
  <si>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</si>
  <si>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</si>
  <si>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</si>
  <si>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</si>
  <si>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</si>
  <si>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</si>
  <si>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</si>
  <si>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</si>
  <si>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</si>
  <si>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</si>
  <si>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</si>
  <si>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</si>
  <si>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</si>
  <si>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</si>
  <si>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</si>
  <si>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</si>
  <si>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</si>
  <si>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</si>
  <si>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</si>
  <si>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</si>
  <si>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</si>
  <si>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</si>
  <si>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</si>
  <si>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</si>
  <si>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</si>
  <si>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</si>
  <si>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</si>
  <si>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</si>
  <si>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</si>
  <si>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</si>
  <si>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</si>
  <si>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</si>
  <si>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</si>
  <si>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</si>
  <si>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</si>
  <si>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</si>
  <si>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</si>
  <si>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</si>
  <si>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</si>
  <si>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</si>
  <si>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</si>
  <si>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</si>
  <si>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</si>
  <si>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</si>
  <si>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</si>
  <si>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</si>
  <si>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</si>
  <si>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</si>
  <si>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</si>
  <si>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</si>
  <si>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</si>
  <si>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</si>
  <si>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</si>
  <si>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</si>
  <si>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</si>
  <si>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</si>
  <si>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</si>
  <si>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</si>
  <si>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</si>
  <si>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</si>
  <si>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</si>
  <si>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</si>
  <si>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</si>
  <si>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</si>
  <si>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</si>
  <si>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</si>
  <si>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</si>
  <si>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</si>
  <si>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</si>
  <si>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</si>
  <si>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</si>
  <si>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</si>
  <si>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</si>
  <si>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</si>
  <si>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</si>
  <si>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</si>
  <si>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</si>
  <si>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</si>
  <si>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</si>
  <si>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</si>
  <si>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</si>
  <si>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</si>
  <si>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</si>
  <si>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</si>
  <si>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</si>
  <si>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</si>
  <si>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</si>
  <si>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</si>
  <si>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</si>
  <si>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</si>
  <si>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</si>
  <si>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</si>
  <si>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</si>
  <si>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</si>
  <si>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</si>
  <si>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</si>
  <si>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</si>
  <si>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</si>
  <si>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</si>
  <si>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</si>
  <si>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</si>
  <si>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</si>
  <si>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</si>
  <si>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</si>
  <si>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</si>
  <si>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</si>
  <si>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</si>
  <si>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</si>
  <si>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</si>
  <si>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</si>
  <si>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</si>
  <si>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</si>
  <si>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</si>
  <si>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</si>
  <si>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</si>
  <si>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</si>
  <si>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</si>
  <si>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</si>
  <si>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</si>
  <si>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</si>
  <si>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</si>
  <si>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</si>
  <si>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</si>
  <si>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</si>
  <si>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</si>
  <si>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</si>
  <si>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</si>
  <si>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</si>
  <si>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</si>
  <si>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</si>
  <si>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</si>
  <si>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</si>
  <si>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</si>
  <si>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</si>
  <si>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</si>
  <si>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</si>
  <si>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</si>
  <si>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</si>
  <si>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</si>
  <si>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</si>
  <si>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</si>
  <si>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</si>
  <si>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</si>
  <si>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</si>
  <si>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</si>
  <si>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</si>
  <si>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</si>
  <si>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</si>
  <si>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</si>
  <si>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</si>
  <si>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</si>
  <si>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</si>
  <si>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</si>
  <si>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</si>
  <si>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</si>
  <si>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</si>
  <si>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</si>
  <si>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</si>
  <si>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</si>
  <si>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</si>
  <si>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</si>
  <si>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</si>
  <si>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</si>
  <si>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</si>
  <si>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</si>
  <si>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</si>
  <si>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</si>
  <si>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</si>
  <si>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</si>
  <si>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</si>
  <si>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</si>
  <si>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</si>
  <si>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</si>
  <si>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</si>
  <si>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</si>
  <si>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</si>
  <si>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</si>
  <si>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</si>
  <si>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</si>
  <si>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</si>
  <si>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</si>
  <si>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</si>
  <si>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</si>
  <si>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</si>
  <si>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</si>
  <si>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</si>
  <si>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</si>
  <si>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</si>
  <si>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</si>
  <si>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</si>
  <si>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</si>
  <si>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</si>
  <si>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</si>
  <si>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</si>
  <si>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</si>
  <si>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</si>
  <si>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</si>
  <si>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</si>
  <si>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</si>
  <si>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</si>
  <si>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</si>
  <si>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</si>
  <si>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</si>
  <si>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</si>
  <si>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</si>
  <si>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</si>
  <si>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</si>
  <si>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</si>
  <si>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</si>
  <si>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</si>
  <si>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</si>
  <si>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</si>
  <si>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</si>
  <si>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</si>
  <si>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</si>
  <si>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</si>
  <si>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</si>
  <si>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</si>
  <si>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</si>
  <si>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</si>
  <si>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</si>
  <si>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</si>
  <si>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</si>
  <si>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</si>
  <si>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</si>
  <si>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</si>
  <si>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</si>
  <si>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</si>
  <si>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</si>
  <si>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</si>
  <si>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</si>
  <si>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</si>
  <si>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</si>
  <si>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</si>
  <si>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</si>
  <si>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</si>
  <si>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</si>
  <si>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</si>
  <si>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</si>
  <si>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</si>
  <si>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</si>
  <si>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</si>
  <si>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</si>
  <si>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</si>
  <si>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</si>
  <si>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</si>
  <si>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</si>
  <si>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</si>
  <si>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</si>
  <si>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</si>
  <si>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</si>
  <si>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</si>
  <si>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</si>
  <si>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</si>
  <si>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</si>
  <si>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</si>
  <si>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</si>
  <si>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</si>
  <si>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</si>
  <si>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</si>
  <si>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</si>
  <si>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</si>
  <si>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</si>
  <si>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</si>
  <si>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</si>
  <si>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</si>
  <si>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</si>
  <si>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</si>
  <si>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</si>
  <si>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</si>
  <si>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</si>
  <si>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</si>
  <si>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</si>
  <si>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</si>
  <si>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</si>
  <si>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</si>
  <si>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</si>
  <si>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</si>
  <si>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</si>
  <si>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</si>
  <si>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</si>
  <si>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</si>
  <si>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</si>
  <si>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</si>
  <si>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</si>
  <si>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</si>
  <si>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</si>
  <si>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</si>
  <si>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</si>
  <si>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</si>
  <si>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</si>
  <si>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</si>
  <si>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</si>
  <si>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</si>
  <si>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</si>
  <si>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</si>
  <si>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</si>
  <si>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</si>
  <si>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</si>
  <si>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</si>
  <si>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</si>
  <si>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</si>
  <si>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</si>
  <si>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</si>
  <si>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</si>
  <si>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</si>
  <si>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</si>
  <si>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</si>
  <si>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</si>
  <si>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</si>
  <si>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</si>
  <si>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</si>
  <si>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</si>
  <si>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</si>
  <si>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</si>
  <si>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</si>
  <si>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</si>
  <si>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</si>
  <si>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</si>
  <si>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</si>
  <si>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</si>
  <si>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</si>
  <si>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</si>
  <si>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</si>
  <si>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</si>
  <si>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</si>
  <si>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</si>
  <si>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</si>
  <si>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</si>
  <si>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</si>
  <si>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</si>
  <si>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</si>
  <si>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</si>
  <si>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</si>
  <si>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</si>
  <si>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</si>
  <si>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</si>
  <si>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</si>
  <si>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</si>
  <si>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</si>
  <si>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</si>
  <si>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</si>
  <si>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</si>
  <si>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</si>
  <si>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</si>
  <si>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</si>
  <si>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</si>
  <si>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</si>
  <si>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</si>
  <si>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</si>
  <si>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</si>
  <si>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</si>
  <si>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</si>
  <si>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</si>
  <si>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</si>
  <si>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</si>
  <si>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</si>
  <si>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</si>
  <si>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</si>
  <si>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</si>
  <si>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</si>
  <si>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</si>
  <si>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</si>
  <si>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</si>
  <si>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</si>
  <si>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</si>
  <si>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</si>
  <si>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</si>
  <si>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</si>
  <si>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</si>
  <si>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</si>
  <si>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</si>
  <si>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</si>
  <si>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</si>
  <si>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</si>
  <si>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</si>
  <si>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</si>
  <si>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</si>
  <si>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</si>
  <si>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</si>
  <si>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</si>
  <si>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</si>
  <si>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</si>
  <si>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</si>
  <si>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</si>
  <si>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</si>
  <si>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</si>
  <si>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</si>
  <si>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</si>
  <si>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</si>
  <si>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</si>
  <si>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</si>
  <si>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</si>
  <si>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</si>
  <si>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</si>
  <si>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</si>
  <si>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</si>
  <si>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</si>
  <si>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</si>
  <si>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</si>
  <si>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</si>
  <si>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</si>
  <si>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</si>
  <si>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</si>
  <si>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</si>
  <si>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</si>
  <si>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</si>
  <si>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</si>
  <si>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</si>
  <si>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</si>
  <si>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</si>
  <si>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</si>
  <si>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</si>
  <si>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</si>
  <si>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</si>
  <si>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</si>
  <si>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</si>
  <si>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</si>
  <si>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</si>
  <si>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</si>
  <si>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</si>
  <si>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</si>
  <si>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</si>
  <si>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</si>
  <si>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</si>
  <si>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</si>
  <si>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</si>
  <si>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</si>
  <si>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</si>
  <si>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</si>
  <si>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</si>
  <si>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</si>
  <si>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</si>
  <si>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</si>
  <si>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</si>
  <si>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</si>
  <si>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</si>
  <si>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</si>
  <si>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</si>
  <si>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</si>
  <si>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</si>
  <si>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</si>
  <si>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</si>
  <si>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</si>
  <si>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</si>
  <si>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</si>
  <si>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</si>
  <si>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</si>
  <si>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</si>
  <si>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</si>
  <si>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</si>
  <si>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</si>
  <si>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</si>
  <si>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</si>
  <si>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</si>
  <si>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</si>
  <si>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</si>
  <si>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</si>
  <si>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</si>
  <si>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</si>
  <si>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</si>
  <si>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</si>
  <si>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</si>
  <si>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</si>
  <si>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</si>
  <si>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</si>
  <si>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</si>
  <si>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</si>
  <si>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</si>
  <si>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</si>
  <si>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</si>
  <si>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</si>
  <si>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</si>
  <si>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</si>
  <si>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</si>
  <si>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</si>
  <si>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</si>
  <si>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</si>
  <si>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</si>
  <si>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</si>
  <si>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</si>
  <si>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</si>
  <si>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</si>
  <si>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</si>
  <si>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</si>
  <si>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</si>
  <si>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</si>
  <si>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</si>
  <si>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</si>
  <si>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</si>
  <si>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</si>
  <si>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</si>
  <si>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</si>
  <si>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</si>
  <si>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</si>
  <si>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</si>
  <si>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</si>
  <si>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</si>
  <si>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</si>
  <si>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</si>
  <si>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</si>
  <si>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</si>
  <si>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</si>
  <si>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</si>
  <si>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</si>
  <si>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</si>
  <si>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</si>
  <si>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</si>
  <si>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</si>
  <si>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</si>
  <si>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</si>
  <si>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</si>
  <si>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</si>
  <si>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</si>
  <si>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</si>
  <si>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</si>
  <si>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</si>
  <si>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</si>
  <si>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</si>
  <si>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</si>
  <si>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</si>
  <si>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</si>
  <si>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</si>
  <si>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</si>
  <si>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</si>
  <si>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</si>
  <si>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</si>
  <si>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</si>
  <si>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</si>
  <si>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</si>
  <si>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</si>
  <si>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</si>
  <si>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</si>
  <si>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</si>
  <si>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</si>
  <si>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</si>
  <si>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</si>
  <si>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</si>
  <si>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</si>
  <si>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</si>
  <si>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</si>
  <si>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</si>
  <si>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</si>
  <si>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</si>
  <si>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</si>
  <si>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</si>
  <si>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</si>
  <si>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</si>
  <si>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</si>
  <si>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</si>
  <si>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</si>
  <si>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</si>
  <si>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</si>
  <si>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</si>
  <si>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</si>
  <si>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</si>
  <si>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</si>
  <si>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</si>
  <si>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</si>
  <si>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</si>
  <si>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</si>
  <si>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</si>
  <si>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</si>
  <si>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</si>
  <si>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</si>
  <si>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</si>
  <si>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</si>
  <si>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</si>
  <si>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</si>
  <si>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</si>
  <si>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</si>
  <si>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</si>
  <si>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</si>
  <si>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</si>
  <si>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</si>
  <si>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</si>
  <si>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</si>
  <si>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</si>
  <si>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</si>
  <si>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</si>
  <si>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</si>
  <si>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</si>
  <si>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</si>
  <si>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</si>
  <si>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</si>
  <si>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</si>
  <si>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</si>
  <si>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</si>
  <si>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</si>
  <si>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</si>
  <si>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</si>
  <si>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</si>
  <si>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</si>
  <si>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</si>
  <si>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</si>
  <si>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</si>
  <si>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</si>
  <si>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</si>
  <si>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</si>
  <si>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</si>
  <si>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</si>
  <si>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</si>
  <si>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</si>
  <si>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</si>
  <si>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</si>
  <si>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</si>
  <si>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</si>
  <si>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</si>
  <si>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</si>
  <si>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</si>
  <si>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</si>
  <si>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</si>
  <si>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</si>
  <si>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</si>
  <si>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</si>
  <si>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</si>
  <si>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</si>
  <si>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</si>
  <si>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</si>
  <si>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</si>
  <si>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</si>
  <si>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</si>
  <si>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</si>
  <si>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</si>
  <si>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</si>
  <si>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</si>
  <si>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</si>
  <si>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</si>
  <si>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</si>
  <si>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</si>
  <si>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</si>
  <si>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</si>
  <si>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</si>
  <si>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</si>
  <si>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</si>
  <si>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</si>
  <si>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</si>
  <si>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</si>
  <si>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</si>
  <si>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</si>
  <si>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</si>
  <si>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</si>
  <si>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</si>
  <si>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</si>
  <si>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</si>
  <si>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</si>
  <si>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</si>
  <si>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</si>
  <si>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</si>
  <si>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</si>
  <si>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</si>
  <si>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</si>
  <si>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</si>
  <si>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</si>
  <si>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</si>
  <si>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</si>
  <si>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</si>
  <si>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</si>
  <si>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</si>
  <si>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</si>
  <si>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</si>
  <si>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</si>
  <si>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</si>
  <si>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</si>
  <si>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</si>
  <si>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</si>
  <si>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</si>
  <si>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</si>
  <si>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</si>
  <si>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</si>
  <si>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</si>
  <si>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</si>
  <si>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</si>
  <si>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</si>
  <si>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</si>
  <si>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</si>
  <si>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</si>
  <si>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</si>
  <si>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</si>
  <si>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</si>
  <si>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</si>
  <si>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</si>
  <si>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</si>
  <si>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</si>
  <si>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</si>
  <si>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</si>
  <si>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</si>
  <si>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</si>
  <si>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</si>
  <si>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</si>
  <si>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</si>
  <si>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</si>
  <si>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</si>
  <si>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</si>
  <si>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</si>
  <si>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</si>
  <si>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</si>
  <si>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</si>
  <si>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</si>
  <si>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</si>
  <si>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</si>
  <si>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</si>
  <si>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</si>
  <si>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</si>
  <si>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</si>
  <si>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</si>
  <si>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</si>
  <si>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</si>
  <si>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</si>
  <si>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</si>
  <si>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</si>
  <si>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</si>
  <si>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</si>
  <si>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</si>
  <si>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</si>
  <si>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</si>
  <si>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</si>
  <si>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</si>
  <si>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</si>
  <si>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</si>
  <si>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</si>
  <si>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</si>
  <si>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</si>
  <si>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</si>
  <si>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</si>
  <si>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</si>
  <si>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</si>
  <si>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</si>
  <si>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</si>
  <si>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</si>
  <si>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</si>
  <si>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</si>
  <si>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</si>
  <si>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</si>
  <si>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</si>
  <si>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</si>
  <si>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</si>
  <si>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</si>
  <si>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</si>
  <si>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</si>
  <si>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</si>
  <si>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</si>
  <si>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</si>
  <si>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</si>
  <si>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</si>
  <si>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</si>
  <si>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</si>
  <si>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</si>
  <si>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</si>
  <si>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</si>
  <si>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</si>
  <si>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</si>
  <si>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</si>
  <si>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</si>
  <si>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</si>
  <si>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</si>
  <si>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</si>
  <si>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</si>
  <si>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</si>
  <si>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</si>
  <si>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</si>
  <si>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</si>
  <si>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</si>
  <si>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</si>
  <si>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</si>
  <si>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</si>
  <si>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</si>
  <si>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</si>
  <si>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</si>
  <si>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</si>
  <si>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</si>
  <si>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</si>
  <si>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</si>
  <si>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</si>
  <si>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</si>
  <si>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</si>
  <si>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</si>
  <si>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</si>
  <si>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</si>
  <si>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</si>
  <si>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</si>
  <si>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</si>
  <si>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</si>
  <si>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</si>
  <si>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</si>
  <si>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</si>
  <si>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</si>
  <si>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</si>
  <si>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</si>
  <si>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</si>
  <si>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</si>
  <si>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</si>
  <si>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</si>
  <si>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</si>
  <si>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</si>
  <si>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</si>
  <si>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</si>
  <si>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</si>
  <si>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</si>
  <si>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</si>
  <si>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</si>
  <si>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</si>
  <si>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</si>
  <si>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</si>
  <si>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</si>
  <si>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</si>
  <si>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</si>
  <si>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</si>
  <si>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</si>
  <si>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</si>
  <si>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</si>
  <si>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</si>
  <si>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</si>
  <si>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</si>
  <si>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</si>
  <si>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</si>
  <si>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</si>
  <si>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</si>
  <si>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</si>
  <si>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</si>
  <si>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</si>
  <si>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</si>
  <si>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</si>
  <si>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</si>
  <si>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</si>
  <si>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</si>
  <si>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</si>
  <si>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</si>
  <si>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</si>
  <si>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</si>
  <si>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</si>
  <si>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</si>
  <si>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</si>
  <si>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</si>
  <si>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</si>
  <si>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</si>
  <si>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</si>
  <si>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</si>
  <si>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</si>
  <si>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</si>
  <si>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</si>
  <si>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</si>
  <si>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</si>
  <si>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</si>
  <si>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</si>
  <si>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</si>
  <si>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</si>
  <si>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</si>
  <si>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</si>
  <si>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</si>
  <si>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</si>
  <si>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</si>
  <si>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</si>
  <si>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</si>
  <si>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</si>
  <si>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</si>
  <si>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</si>
  <si>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</si>
  <si>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</si>
  <si>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</si>
  <si>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</si>
  <si>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</si>
  <si>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</si>
  <si>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</si>
  <si>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</si>
  <si>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</si>
  <si>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</si>
  <si>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</si>
  <si>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</si>
  <si>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</si>
  <si>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</si>
  <si>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</si>
  <si>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</si>
  <si>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</si>
  <si>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</si>
  <si>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</si>
  <si>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</si>
  <si>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</si>
  <si>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</si>
  <si>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</si>
  <si>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</si>
  <si>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</si>
  <si>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</si>
  <si>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</si>
  <si>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</si>
  <si>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</si>
  <si>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</si>
  <si>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</si>
  <si>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</si>
  <si>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</si>
  <si>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</si>
  <si>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</si>
  <si>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</si>
  <si>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</si>
  <si>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</si>
  <si>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</si>
  <si>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</si>
  <si>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</si>
  <si>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</si>
  <si>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</si>
  <si>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</si>
  <si>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</si>
  <si>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</si>
  <si>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</si>
  <si>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</si>
  <si>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</si>
  <si>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</si>
  <si>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</si>
  <si>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</si>
  <si>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</si>
  <si>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</si>
  <si>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</si>
  <si>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</si>
  <si>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</si>
  <si>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</si>
  <si>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</si>
  <si>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</si>
  <si>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</si>
  <si>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</si>
  <si>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</si>
  <si>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</si>
  <si>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</si>
  <si>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</si>
  <si>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</si>
  <si>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</si>
  <si>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</si>
  <si>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</si>
  <si>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</si>
  <si>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</si>
  <si>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</si>
  <si>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</si>
  <si>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</si>
  <si>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</si>
  <si>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</si>
  <si>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</si>
  <si>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</si>
  <si>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</si>
  <si>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</si>
  <si>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</si>
  <si>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</si>
  <si>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</si>
  <si>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</si>
  <si>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</si>
  <si>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</si>
  <si>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</si>
  <si>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</si>
  <si>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</si>
  <si>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</si>
  <si>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</si>
  <si>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</si>
  <si>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</si>
  <si>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</si>
  <si>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</si>
  <si>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</si>
  <si>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</si>
  <si>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</si>
  <si>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</si>
  <si>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</si>
  <si>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</si>
  <si>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</si>
  <si>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</si>
  <si>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</si>
  <si>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</si>
  <si>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</si>
  <si>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</si>
  <si>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</si>
  <si>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</si>
  <si>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</si>
  <si>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</si>
  <si>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</si>
  <si>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</si>
  <si>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</si>
  <si>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</si>
  <si>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</si>
  <si>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</si>
  <si>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</si>
  <si>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</si>
  <si>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</si>
  <si>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</si>
  <si>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</si>
  <si>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</si>
  <si>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</si>
  <si>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</si>
  <si>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</si>
  <si>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</si>
  <si>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</si>
  <si>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</si>
  <si>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</si>
  <si>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</si>
  <si>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</si>
  <si>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</si>
  <si>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</si>
  <si>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</si>
  <si>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</si>
  <si>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</si>
  <si>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</si>
  <si>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</si>
  <si>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</si>
  <si>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</si>
  <si>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</si>
  <si>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</si>
  <si>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</si>
  <si>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</si>
  <si>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</si>
  <si>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</si>
  <si>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</si>
  <si>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</si>
  <si>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</si>
  <si>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</si>
  <si>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</si>
  <si>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</si>
  <si>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</si>
  <si>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</si>
  <si>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</si>
  <si>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</si>
  <si>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</si>
  <si>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</si>
  <si>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</si>
  <si>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</si>
  <si>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</si>
  <si>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</si>
  <si>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</si>
  <si>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</si>
  <si>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</si>
  <si>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</si>
  <si>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</si>
  <si>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</si>
  <si>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</si>
  <si>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</si>
  <si>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</si>
  <si>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</si>
  <si>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</si>
  <si>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</si>
  <si>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</si>
  <si>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</si>
  <si>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</si>
  <si>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</si>
  <si>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</si>
  <si>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</si>
  <si>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</si>
  <si>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</si>
  <si>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</si>
  <si>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</si>
  <si>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</si>
  <si>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</si>
  <si>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</si>
  <si>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</si>
  <si>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</si>
  <si>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</si>
  <si>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</si>
  <si>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</si>
  <si>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</si>
  <si>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</si>
  <si>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</si>
  <si>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</si>
  <si>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</si>
  <si>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</si>
  <si>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</si>
  <si>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</si>
  <si>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</si>
  <si>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</si>
  <si>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</si>
  <si>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</si>
  <si>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</si>
  <si>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</si>
  <si>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</si>
  <si>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</si>
  <si>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</si>
  <si>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</si>
  <si>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</si>
  <si>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</si>
  <si>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</si>
  <si>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</si>
  <si>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</si>
  <si>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</si>
  <si>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</si>
  <si>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</si>
  <si>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</si>
  <si>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</si>
  <si>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</si>
  <si>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</si>
  <si>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</si>
  <si>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</si>
  <si>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</si>
  <si>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</si>
  <si>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</si>
  <si>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</si>
  <si>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</si>
  <si>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</si>
  <si>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</si>
  <si>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</si>
  <si>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</si>
  <si>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</si>
  <si>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</si>
  <si>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</si>
  <si>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</si>
  <si>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</si>
  <si>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</si>
  <si>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</si>
  <si>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</si>
  <si>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</si>
  <si>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</si>
  <si>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</si>
  <si>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</si>
  <si>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</si>
  <si>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</si>
  <si>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</si>
  <si>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</si>
  <si>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</si>
  <si>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</si>
  <si>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</si>
  <si>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</si>
  <si>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</si>
  <si>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</si>
  <si>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</si>
  <si>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</si>
  <si>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</si>
  <si>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</si>
  <si>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</si>
  <si>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</si>
  <si>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</si>
  <si>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</si>
  <si>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</si>
  <si>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</si>
  <si>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</si>
  <si>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</si>
  <si>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</si>
  <si>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</si>
  <si>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</si>
  <si>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</si>
  <si>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</si>
  <si>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</si>
  <si>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</si>
  <si>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</si>
  <si>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</si>
  <si>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</si>
  <si>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</si>
  <si>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</si>
  <si>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</si>
  <si>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</si>
  <si>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</si>
  <si>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</si>
  <si>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</si>
  <si>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</si>
  <si>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</si>
  <si>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</si>
  <si>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</si>
  <si>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</si>
  <si>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</si>
  <si>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</si>
  <si>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</si>
  <si>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</si>
  <si>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</si>
  <si>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</si>
  <si>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</si>
  <si>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</si>
  <si>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</si>
  <si>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</si>
  <si>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</si>
  <si>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</si>
  <si>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</si>
  <si>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</si>
  <si>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</si>
  <si>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</si>
  <si>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</si>
  <si>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</si>
  <si>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</si>
  <si>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</si>
  <si>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</si>
  <si>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</si>
  <si>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</si>
  <si>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</si>
  <si>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</si>
  <si>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</si>
  <si>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</si>
  <si>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</si>
  <si>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</si>
  <si>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</si>
  <si>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</si>
  <si>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</si>
  <si>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</si>
  <si>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</si>
  <si>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</si>
  <si>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</si>
  <si>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</si>
  <si>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</si>
  <si>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</si>
  <si>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</si>
  <si>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</si>
  <si>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</si>
  <si>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</si>
  <si>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</si>
  <si>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</si>
  <si>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</si>
  <si>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</si>
  <si>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</si>
  <si>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</si>
  <si>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</si>
  <si>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</si>
  <si>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</si>
  <si>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</si>
  <si>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</si>
  <si>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</si>
  <si>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</si>
  <si>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</si>
  <si>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</si>
  <si>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</si>
  <si>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</si>
  <si>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</si>
  <si>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</si>
  <si>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</si>
  <si>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</si>
  <si>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</si>
  <si>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</si>
  <si>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</si>
  <si>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</si>
  <si>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</si>
  <si>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</si>
  <si>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</si>
  <si>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</si>
  <si>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</si>
  <si>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</si>
  <si>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</si>
  <si>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</si>
  <si>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</si>
  <si>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</si>
  <si>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</si>
  <si>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</si>
  <si>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</si>
  <si>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</si>
  <si>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</si>
  <si>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</si>
  <si>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</si>
  <si>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</si>
  <si>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</si>
  <si>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</si>
  <si>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</si>
  <si>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</si>
  <si>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</si>
  <si>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</si>
  <si>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</si>
  <si>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</si>
  <si>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</si>
  <si>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</si>
  <si>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</si>
  <si>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</si>
  <si>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</si>
  <si>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</si>
  <si>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</si>
  <si>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</si>
  <si>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</si>
  <si>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</si>
  <si>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</si>
  <si>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</si>
  <si>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</si>
  <si>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</si>
  <si>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</si>
  <si>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</si>
  <si>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</si>
  <si>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</si>
  <si>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</si>
  <si>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</si>
  <si>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</si>
  <si>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</si>
  <si>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</si>
  <si>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</si>
  <si>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</si>
  <si>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</si>
  <si>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</si>
  <si>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</si>
  <si>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</si>
  <si>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</si>
  <si>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</si>
  <si>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</si>
  <si>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</si>
  <si>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</si>
  <si>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</si>
  <si>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</si>
  <si>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</si>
  <si>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</si>
  <si>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</si>
  <si>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</si>
  <si>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</si>
  <si>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</si>
  <si>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</si>
  <si>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</si>
  <si>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</si>
  <si>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</si>
  <si>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</si>
  <si>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</si>
  <si>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</si>
  <si>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</si>
  <si>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</si>
  <si>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</si>
  <si>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</si>
  <si>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</si>
  <si>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</si>
  <si>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</si>
  <si>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</si>
  <si>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</si>
  <si>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</si>
  <si>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</si>
  <si>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</si>
  <si>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</si>
  <si>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</si>
  <si>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</si>
  <si>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</si>
  <si>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</si>
  <si>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</si>
  <si>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</si>
  <si>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</si>
  <si>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</si>
  <si>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</si>
  <si>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</si>
  <si>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</si>
  <si>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</si>
  <si>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</si>
  <si>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</si>
  <si>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</si>
  <si>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</si>
  <si>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</si>
  <si>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</si>
  <si>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</si>
  <si>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</si>
  <si>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</si>
  <si>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</si>
  <si>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</si>
  <si>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</si>
  <si>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</si>
  <si>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</si>
  <si>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</si>
  <si>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</si>
  <si>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</si>
  <si>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</si>
  <si>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</si>
  <si>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</si>
  <si>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</si>
  <si>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</si>
  <si>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</si>
  <si>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</si>
  <si>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</si>
  <si>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</si>
  <si>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</si>
  <si>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</si>
  <si>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</si>
  <si>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</si>
  <si>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</si>
  <si>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</si>
  <si>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</si>
  <si>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</si>
  <si>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</si>
  <si>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</si>
  <si>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</si>
  <si>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</si>
  <si>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</si>
  <si>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</si>
  <si>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</si>
  <si>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</si>
  <si>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</si>
  <si>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</si>
  <si>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</si>
  <si>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</si>
  <si>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</si>
  <si>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</si>
  <si>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</si>
  <si>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</si>
  <si>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</si>
  <si>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</si>
  <si>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</si>
  <si>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</si>
  <si>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</si>
  <si>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</si>
  <si>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</si>
  <si>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</si>
  <si>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</si>
  <si>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</si>
  <si>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</si>
  <si>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</si>
  <si>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</si>
  <si>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</si>
  <si>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</si>
  <si>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</si>
  <si>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</si>
  <si>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</si>
  <si>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</si>
  <si>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</si>
  <si>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</si>
  <si>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</si>
  <si>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</si>
  <si>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</si>
  <si>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</si>
  <si>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</si>
  <si>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</si>
  <si>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</si>
  <si>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</si>
  <si>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</si>
  <si>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</si>
  <si>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</si>
  <si>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</si>
  <si>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</si>
  <si>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</si>
  <si>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</si>
  <si>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</si>
  <si>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</si>
  <si>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</si>
  <si>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</si>
  <si>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</si>
  <si>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</si>
  <si>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</si>
  <si>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</si>
  <si>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</si>
  <si>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</si>
  <si>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</si>
  <si>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</si>
  <si>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</si>
  <si>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</si>
  <si>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</si>
  <si>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</si>
  <si>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</si>
  <si>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</si>
  <si>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</si>
  <si>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</si>
  <si>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</si>
  <si>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</si>
  <si>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</si>
  <si>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</si>
  <si>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</si>
  <si>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</si>
  <si>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</si>
  <si>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</si>
  <si>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</si>
  <si>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</si>
  <si>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</si>
  <si>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</si>
  <si>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</si>
  <si>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</si>
  <si>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</si>
  <si>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</si>
  <si>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</si>
  <si>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</si>
  <si>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</si>
  <si>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</si>
  <si>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</si>
  <si>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</si>
  <si>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</si>
  <si>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</si>
  <si>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</si>
  <si>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</si>
  <si>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</si>
  <si>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</si>
  <si>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</si>
  <si>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</si>
  <si>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</si>
  <si>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</si>
  <si>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</si>
  <si>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</si>
  <si>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</si>
  <si>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</si>
  <si>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</si>
  <si>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</si>
  <si>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</si>
  <si>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</si>
  <si>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</si>
  <si>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</si>
  <si>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</si>
  <si>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</si>
  <si>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</si>
  <si>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</si>
  <si>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</si>
  <si>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</si>
  <si>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</si>
  <si>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</si>
  <si>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</si>
  <si>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</si>
  <si>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</si>
  <si>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</si>
  <si>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</si>
  <si>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</si>
  <si>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</si>
  <si>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</si>
  <si>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</si>
  <si>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</si>
  <si>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</si>
  <si>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</si>
  <si>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</si>
  <si>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</si>
  <si>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</si>
  <si>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</si>
  <si>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</si>
  <si>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</si>
  <si>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</si>
  <si>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</si>
  <si>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</si>
  <si>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</si>
  <si>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</si>
  <si>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</si>
  <si>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</si>
  <si>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</si>
  <si>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</si>
  <si>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</si>
  <si>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</si>
  <si>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</si>
  <si>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</si>
  <si>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</si>
  <si>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</si>
  <si>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</si>
  <si>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</si>
  <si>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</si>
  <si>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</si>
  <si>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</si>
  <si>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</si>
  <si>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</si>
  <si>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</si>
  <si>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</si>
  <si>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</si>
  <si>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</si>
  <si>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</si>
  <si>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</si>
  <si>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</si>
  <si>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</si>
  <si>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</si>
  <si>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</si>
  <si>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</si>
  <si>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</si>
  <si>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</si>
  <si>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</si>
  <si>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</si>
  <si>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</si>
  <si>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</si>
  <si>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</si>
  <si>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</si>
  <si>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</si>
  <si>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</si>
  <si>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</si>
  <si>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</si>
  <si>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</si>
  <si>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</si>
  <si>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</si>
  <si>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</si>
  <si>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</si>
  <si>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</si>
  <si>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</si>
  <si>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</si>
  <si>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</si>
  <si>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</si>
  <si>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</si>
  <si>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</si>
  <si>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</si>
  <si>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</si>
  <si>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</si>
  <si>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</si>
  <si>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</si>
  <si>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</si>
  <si>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</si>
  <si>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</si>
  <si>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</si>
  <si>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</si>
  <si>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</si>
  <si>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</si>
  <si>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</si>
  <si>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</si>
  <si>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</si>
  <si>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</si>
  <si>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</si>
  <si>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</si>
  <si>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</si>
  <si>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</si>
  <si>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</si>
  <si>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</si>
  <si>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</si>
  <si>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</si>
  <si>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</si>
  <si>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</si>
  <si>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</si>
  <si>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</si>
  <si>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</si>
  <si>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</si>
  <si>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</si>
  <si>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</si>
  <si>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</si>
  <si>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</si>
  <si>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</si>
  <si>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</si>
  <si>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</si>
  <si>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</si>
  <si>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</si>
  <si>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</si>
  <si>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</si>
  <si>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</si>
  <si>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</si>
  <si>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</si>
  <si>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</si>
  <si>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</si>
  <si>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</si>
  <si>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</si>
  <si>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</si>
  <si>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</si>
  <si>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</si>
  <si>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</si>
  <si>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</si>
  <si>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</si>
  <si>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</si>
  <si>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</si>
  <si>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</si>
  <si>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</si>
  <si>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</si>
  <si>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</si>
  <si>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</si>
  <si>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</si>
  <si>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</si>
  <si>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</si>
  <si>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</si>
  <si>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</si>
  <si>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</si>
  <si>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</si>
  <si>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</si>
  <si>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</si>
  <si>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</si>
  <si>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</si>
  <si>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</si>
  <si>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</si>
  <si>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</si>
  <si>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</si>
  <si>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</si>
  <si>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</si>
  <si>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</si>
  <si>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</si>
  <si>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</si>
  <si>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</si>
  <si>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</si>
  <si>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</si>
  <si>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</si>
  <si>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</si>
  <si>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</si>
  <si>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</si>
  <si>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</si>
  <si>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</si>
  <si>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</si>
  <si>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</si>
  <si>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</si>
  <si>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</si>
  <si>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</si>
  <si>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</si>
  <si>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</si>
  <si>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</si>
  <si>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</si>
  <si>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</si>
  <si>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</si>
  <si>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</si>
  <si>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</si>
  <si>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</si>
  <si>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</si>
  <si>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</si>
  <si>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</si>
  <si>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</si>
  <si>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</si>
  <si>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</si>
  <si>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</si>
  <si>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</si>
  <si>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</si>
  <si>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</si>
  <si>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</si>
  <si>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</si>
  <si>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</si>
  <si>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</si>
  <si>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</si>
  <si>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</si>
  <si>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</si>
  <si>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</si>
  <si>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</si>
  <si>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</si>
  <si>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</si>
  <si>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</si>
  <si>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</si>
  <si>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</si>
  <si>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</si>
  <si>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</si>
  <si>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</si>
  <si>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</si>
  <si>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</si>
  <si>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</si>
  <si>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</si>
  <si>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</si>
  <si>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</si>
  <si>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</si>
  <si>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</si>
  <si>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</si>
  <si>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</si>
  <si>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</si>
  <si>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</si>
  <si>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</si>
  <si>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</si>
  <si>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</si>
  <si>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</si>
  <si>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</si>
  <si>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</si>
  <si>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</si>
  <si>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</si>
  <si>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</si>
  <si>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</si>
  <si>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</si>
  <si>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</si>
  <si>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</si>
  <si>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</si>
  <si>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</si>
  <si>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</si>
  <si>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</si>
  <si>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</si>
  <si>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</si>
  <si>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</si>
  <si>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</si>
  <si>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</si>
  <si>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</si>
  <si>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</si>
  <si>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</si>
  <si>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</si>
  <si>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</si>
  <si>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</si>
  <si>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</si>
  <si>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</si>
  <si>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</si>
  <si>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</si>
  <si>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</si>
  <si>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</si>
  <si>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</si>
  <si>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</si>
  <si>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</si>
  <si>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</si>
  <si>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</si>
  <si>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</si>
  <si>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</si>
  <si>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</si>
  <si>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</si>
  <si>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</si>
  <si>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</si>
  <si>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</si>
  <si>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</si>
  <si>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</si>
  <si>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</si>
  <si>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</si>
  <si>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</si>
  <si>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</si>
  <si>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</si>
  <si>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</si>
  <si>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</si>
  <si>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</si>
  <si>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</si>
  <si>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</si>
  <si>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</si>
  <si>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</si>
  <si>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</si>
  <si>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</si>
  <si>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</si>
  <si>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</si>
  <si>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</si>
  <si>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</si>
  <si>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</si>
  <si>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</si>
  <si>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</si>
  <si>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</si>
  <si>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</si>
  <si>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</si>
  <si>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</si>
  <si>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</si>
  <si>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</si>
  <si>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</si>
  <si>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</si>
  <si>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</si>
  <si>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</si>
  <si>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</si>
  <si>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</si>
  <si>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</si>
  <si>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</si>
  <si>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</si>
  <si>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</si>
  <si>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</si>
  <si>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</si>
  <si>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</si>
  <si>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</si>
  <si>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</si>
  <si>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</si>
  <si>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</si>
  <si>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</si>
  <si>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</si>
  <si>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</si>
  <si>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</si>
  <si>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</si>
  <si>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</si>
  <si>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</si>
  <si>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</si>
  <si>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</si>
  <si>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</si>
  <si>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</si>
  <si>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</si>
  <si>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</si>
  <si>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</si>
  <si>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</si>
  <si>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</si>
  <si>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</si>
  <si>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</si>
  <si>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</si>
  <si>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</si>
  <si>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</si>
  <si>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</si>
  <si>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</si>
  <si>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</si>
  <si>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</si>
  <si>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</si>
  <si>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</si>
  <si>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</si>
  <si>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</si>
  <si>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</si>
  <si>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</si>
  <si>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</si>
  <si>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</si>
  <si>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</si>
  <si>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</si>
  <si>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</si>
  <si>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</si>
  <si>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</si>
  <si>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</si>
  <si>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</si>
  <si>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</si>
  <si>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</si>
  <si>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</si>
  <si>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</si>
  <si>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</si>
  <si>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</si>
  <si>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</si>
  <si>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</si>
  <si>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</si>
  <si>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</si>
  <si>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</si>
  <si>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</si>
  <si>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</si>
  <si>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</si>
  <si>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</si>
  <si>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</si>
  <si>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</si>
  <si>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</si>
  <si>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</si>
  <si>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</si>
  <si>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</si>
  <si>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</si>
  <si>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</si>
  <si>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</si>
  <si>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</si>
  <si>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</si>
  <si>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</si>
  <si>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</si>
  <si>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</si>
  <si>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</si>
  <si>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</si>
  <si>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</si>
  <si>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</si>
  <si>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</si>
  <si>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</si>
  <si>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</si>
  <si>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</si>
  <si>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</si>
  <si>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</si>
  <si>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</si>
  <si>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</si>
  <si>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</si>
  <si>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</si>
  <si>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</si>
  <si>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</si>
  <si>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</si>
  <si>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</si>
  <si>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</si>
  <si>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</si>
  <si>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</si>
  <si>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</si>
  <si>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</si>
  <si>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</si>
  <si>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</si>
  <si>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</si>
  <si>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</si>
  <si>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</si>
  <si>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</si>
  <si>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</si>
  <si>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</si>
  <si>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</si>
  <si>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</si>
  <si>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</si>
  <si>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</si>
  <si>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</si>
  <si>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</si>
  <si>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</si>
  <si>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</si>
  <si>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</si>
  <si>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</si>
  <si>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</si>
  <si>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</si>
  <si>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</si>
  <si>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</si>
  <si>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</si>
  <si>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</si>
  <si>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</si>
  <si>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</si>
  <si>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</si>
  <si>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</si>
  <si>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</si>
  <si>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</si>
  <si>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</si>
  <si>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</si>
  <si>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</si>
  <si>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</si>
  <si>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</si>
  <si>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</si>
  <si>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</si>
  <si>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</si>
  <si>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</si>
  <si>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</si>
  <si>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</si>
  <si>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</si>
  <si>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</si>
  <si>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</si>
  <si>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</si>
  <si>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</si>
  <si>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</si>
  <si>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</si>
  <si>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</si>
  <si>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</si>
  <si>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</si>
  <si>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</si>
  <si>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</si>
  <si>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</si>
  <si>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</si>
  <si>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</si>
  <si>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</si>
  <si>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</si>
  <si>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</si>
  <si>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</si>
  <si>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</si>
  <si>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</si>
  <si>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</si>
  <si>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</si>
  <si>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</si>
  <si>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</si>
  <si>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</si>
  <si>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</si>
  <si>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</si>
  <si>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</si>
  <si>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</si>
  <si>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</si>
  <si>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</si>
  <si>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</si>
  <si>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</si>
  <si>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</si>
  <si>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</si>
  <si>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</si>
  <si>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</si>
  <si>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</si>
  <si>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</si>
  <si>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</si>
  <si>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</si>
  <si>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</si>
  <si>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</si>
  <si>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</si>
  <si>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</si>
  <si>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</si>
  <si>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</si>
  <si>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</si>
  <si>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</si>
  <si>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</si>
  <si>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</si>
  <si>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</si>
  <si>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</si>
  <si>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</si>
  <si>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</si>
  <si>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</si>
  <si>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</si>
  <si>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</si>
  <si>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</si>
  <si>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</si>
  <si>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</si>
  <si>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</si>
  <si>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</si>
  <si>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</si>
  <si>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</si>
  <si>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</si>
  <si>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</si>
  <si>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</si>
  <si>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</si>
  <si>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</si>
  <si>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</si>
  <si>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</si>
  <si>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</si>
  <si>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</si>
  <si>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</si>
  <si>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</si>
  <si>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</si>
  <si>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</si>
  <si>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</si>
  <si>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</si>
  <si>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</si>
  <si>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</si>
  <si>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</si>
  <si>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</si>
  <si>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</si>
  <si>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</si>
  <si>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</si>
  <si>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</si>
  <si>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</si>
  <si>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</si>
  <si>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</si>
  <si>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</si>
  <si>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</si>
  <si>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</si>
  <si>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</si>
  <si>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</si>
  <si>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</si>
  <si>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</si>
  <si>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</si>
  <si>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</si>
  <si>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</si>
  <si>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</si>
  <si>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</si>
  <si>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</si>
  <si>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</si>
  <si>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</si>
  <si>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</si>
  <si>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</si>
  <si>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</si>
  <si>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</si>
  <si>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</si>
  <si>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</si>
  <si>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</si>
  <si>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</si>
  <si>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</si>
  <si>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</si>
  <si>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</si>
  <si>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</si>
  <si>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</si>
  <si>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</si>
  <si>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</si>
  <si>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</si>
  <si>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</si>
  <si>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</si>
  <si>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</si>
  <si>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</si>
  <si>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</si>
  <si>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</si>
  <si>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</si>
  <si>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</si>
  <si>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</si>
  <si>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</si>
  <si>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</si>
  <si>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</si>
  <si>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</si>
  <si>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</si>
  <si>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</si>
  <si>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</si>
  <si>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</si>
  <si>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</si>
  <si>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</si>
  <si>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</si>
  <si>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</si>
  <si>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</si>
  <si>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</si>
  <si>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</si>
  <si>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</si>
  <si>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</si>
  <si>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</si>
  <si>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</si>
  <si>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</si>
  <si>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</si>
  <si>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</si>
  <si>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</si>
  <si>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</si>
  <si>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</si>
  <si>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</si>
  <si>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</si>
  <si>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</si>
  <si>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</si>
  <si>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</si>
  <si>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</si>
  <si>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</si>
  <si>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</si>
  <si>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</si>
  <si>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</si>
  <si>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</si>
  <si>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</si>
  <si>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</si>
  <si>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</si>
  <si>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</si>
  <si>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</si>
  <si>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</si>
  <si>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</si>
  <si>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</si>
  <si>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</si>
  <si>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</si>
  <si>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</si>
  <si>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</si>
  <si>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</si>
  <si>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</si>
  <si>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</si>
  <si>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</si>
  <si>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</si>
  <si>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</si>
  <si>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</si>
  <si>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</si>
  <si>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</si>
  <si>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</si>
  <si>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</si>
  <si>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</si>
  <si>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</si>
  <si>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</si>
  <si>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</si>
  <si>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</si>
  <si>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</si>
  <si>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</si>
  <si>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</si>
  <si>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</si>
  <si>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</si>
  <si>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</si>
  <si>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</si>
  <si>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</si>
  <si>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</si>
  <si>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</si>
  <si>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</si>
  <si>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</si>
  <si>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</si>
  <si>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</si>
  <si>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</si>
  <si>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</si>
  <si>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</si>
  <si>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</si>
  <si>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</si>
  <si>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</si>
  <si>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</si>
  <si>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</si>
  <si>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</si>
  <si>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</si>
  <si>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</si>
  <si>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</si>
  <si>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</si>
  <si>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</si>
  <si>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</si>
  <si>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</si>
  <si>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</si>
  <si>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</si>
  <si>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</si>
  <si>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</si>
  <si>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</si>
  <si>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</si>
  <si>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</si>
  <si>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</si>
  <si>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</si>
  <si>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</si>
  <si>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</si>
  <si>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</si>
  <si>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</si>
  <si>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</si>
  <si>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</si>
  <si>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</si>
  <si>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</si>
  <si>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</si>
  <si>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</si>
  <si>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</si>
  <si>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</si>
  <si>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</si>
  <si>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</si>
  <si>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</si>
  <si>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</si>
  <si>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</si>
  <si>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</si>
  <si>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</si>
  <si>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</si>
  <si>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</si>
  <si>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</si>
  <si>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</si>
  <si>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</si>
  <si>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</si>
  <si>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</si>
  <si>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</si>
  <si>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</si>
  <si>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</si>
  <si>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</si>
  <si>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</si>
  <si>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</si>
  <si>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</si>
  <si>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</si>
  <si>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</si>
  <si>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</si>
  <si>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</si>
  <si>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</si>
  <si>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</si>
  <si>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</si>
  <si>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</si>
  <si>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</si>
  <si>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</si>
  <si>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</si>
  <si>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</si>
  <si>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</si>
  <si>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</si>
  <si>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</si>
  <si>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</si>
  <si>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</si>
  <si>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</si>
  <si>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</si>
  <si>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</si>
  <si>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</si>
  <si>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</si>
  <si>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</si>
  <si>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</si>
  <si>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</si>
  <si>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</si>
  <si>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</si>
  <si>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</si>
  <si>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</si>
  <si>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</si>
  <si>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</si>
  <si>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</si>
  <si>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</si>
  <si>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</si>
  <si>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</si>
  <si>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</si>
  <si>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</si>
  <si>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</si>
  <si>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</si>
  <si>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</si>
  <si>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</si>
  <si>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</si>
  <si>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</si>
  <si>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</si>
  <si>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</si>
  <si>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</si>
  <si>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</si>
  <si>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</si>
  <si>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</si>
  <si>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</si>
  <si>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</si>
  <si>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</si>
  <si>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</si>
  <si>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</si>
  <si>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</si>
  <si>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</si>
  <si>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</si>
  <si>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</si>
  <si>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</si>
  <si>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</si>
  <si>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</si>
  <si>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</si>
  <si>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</si>
  <si>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</si>
  <si>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</si>
  <si>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</si>
  <si>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</si>
  <si>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</si>
  <si>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</si>
  <si>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</si>
  <si>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</si>
  <si>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</si>
  <si>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</si>
  <si>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</si>
  <si>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</si>
  <si>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</si>
  <si>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</si>
  <si>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</si>
  <si>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</si>
  <si>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</si>
  <si>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</si>
  <si>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</si>
  <si>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</si>
  <si>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</si>
  <si>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</si>
  <si>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</si>
  <si>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</si>
  <si>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</si>
  <si>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</si>
  <si>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</si>
  <si>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</si>
  <si>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</si>
  <si>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</si>
  <si>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</si>
  <si>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</si>
  <si>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</si>
  <si>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</si>
  <si>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</si>
  <si>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</si>
  <si>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</si>
  <si>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</si>
  <si>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</si>
  <si>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</si>
  <si>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</si>
  <si>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</si>
  <si>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</si>
  <si>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</si>
  <si>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</si>
  <si>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</si>
  <si>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</si>
  <si>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</si>
  <si>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</si>
  <si>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</si>
  <si>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</si>
  <si>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</si>
  <si>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</si>
  <si>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</si>
  <si>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</si>
  <si>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</si>
  <si>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</si>
  <si>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</si>
  <si>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</si>
  <si>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</si>
  <si>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</si>
  <si>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</si>
  <si>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</si>
  <si>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</si>
  <si>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</si>
  <si>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</si>
  <si>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</si>
  <si>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</si>
  <si>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</si>
  <si>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</si>
  <si>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</si>
  <si>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</si>
  <si>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</si>
  <si>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</si>
  <si>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</si>
  <si>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</si>
  <si>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</si>
  <si>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</si>
  <si>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</si>
  <si>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</si>
  <si>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</si>
  <si>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</si>
  <si>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</si>
  <si>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</si>
  <si>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</si>
  <si>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</si>
  <si>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</si>
  <si>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</si>
  <si>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</si>
  <si>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</si>
  <si>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</si>
  <si>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</si>
  <si>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</si>
  <si>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</si>
  <si>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</si>
  <si>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</si>
  <si>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</si>
  <si>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</si>
  <si>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</si>
  <si>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</si>
  <si>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</si>
  <si>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</si>
  <si>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</si>
  <si>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</si>
  <si>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</si>
  <si>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</si>
  <si>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</si>
  <si>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</si>
  <si>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</si>
  <si>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</si>
  <si>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</si>
  <si>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</si>
  <si>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</si>
  <si>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</si>
  <si>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</si>
  <si>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</si>
  <si>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</si>
  <si>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</si>
  <si>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</si>
  <si>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</si>
  <si>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</si>
  <si>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</si>
  <si>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</si>
  <si>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</si>
  <si>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</si>
  <si>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</si>
  <si>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</si>
  <si>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</si>
  <si>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</si>
  <si>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</si>
  <si>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</si>
  <si>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</si>
  <si>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</si>
  <si>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</si>
  <si>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</si>
  <si>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</si>
  <si>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</si>
  <si>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</si>
  <si>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</si>
  <si>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</si>
  <si>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</si>
  <si>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</si>
  <si>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</si>
  <si>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</si>
  <si>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</si>
  <si>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</si>
  <si>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</si>
  <si>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</si>
  <si>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</si>
  <si>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</si>
  <si>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</si>
  <si>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</si>
  <si>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</si>
  <si>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</si>
  <si>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</si>
  <si>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</si>
  <si>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</si>
  <si>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</si>
  <si>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</si>
  <si>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</si>
  <si>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</si>
  <si>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</si>
  <si>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</si>
  <si>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</si>
  <si>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</si>
  <si>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</si>
  <si>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</si>
  <si>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</si>
  <si>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</si>
  <si>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</si>
  <si>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</si>
  <si>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</si>
  <si>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</si>
  <si>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</si>
  <si>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</si>
  <si>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</si>
  <si>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</si>
  <si>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</si>
  <si>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</si>
  <si>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</si>
  <si>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</si>
  <si>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</si>
  <si>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</si>
  <si>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</si>
  <si>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</si>
  <si>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</si>
  <si>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</si>
  <si>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</si>
  <si>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</si>
  <si>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</si>
  <si>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</si>
  <si>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</si>
  <si>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</si>
  <si>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</si>
  <si>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</si>
  <si>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</si>
  <si>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</si>
  <si>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</si>
  <si>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</si>
  <si>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</si>
  <si>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</si>
  <si>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</si>
  <si>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</si>
  <si>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</si>
  <si>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</si>
  <si>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</si>
  <si>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</si>
  <si>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</si>
  <si>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</si>
  <si>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</si>
  <si>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</si>
  <si>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</si>
  <si>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</si>
  <si>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</si>
  <si>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</si>
  <si>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</si>
  <si>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</si>
  <si>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</si>
  <si>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</si>
  <si>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</si>
  <si>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</si>
  <si>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</si>
  <si>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</si>
  <si>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</si>
  <si>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</si>
  <si>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</si>
  <si>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</si>
  <si>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</si>
  <si>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</si>
  <si>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</si>
  <si>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</si>
  <si>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</si>
  <si>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</si>
  <si>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</si>
  <si>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</si>
  <si>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</si>
  <si>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</si>
  <si>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</si>
  <si>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</si>
  <si>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</si>
  <si>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</si>
  <si>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</si>
  <si>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</si>
  <si>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</si>
  <si>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</si>
  <si>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</si>
  <si>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</si>
  <si>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</si>
  <si>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</si>
  <si>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</si>
  <si>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</si>
  <si>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</si>
  <si>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</si>
  <si>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</si>
  <si>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</si>
  <si>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</si>
  <si>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</si>
  <si>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</si>
  <si>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</si>
  <si>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</si>
  <si>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</si>
  <si>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</si>
  <si>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</si>
  <si>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</si>
  <si>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</si>
  <si>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</si>
  <si>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</si>
  <si>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</si>
  <si>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</si>
  <si>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</si>
  <si>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</si>
  <si>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</si>
  <si>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</si>
  <si>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</si>
  <si>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</si>
  <si>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</si>
  <si>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</si>
  <si>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</si>
  <si>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</si>
  <si>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</si>
  <si>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</si>
  <si>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</si>
  <si>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</si>
  <si>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</si>
  <si>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</si>
  <si>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</si>
  <si>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</si>
  <si>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</si>
  <si>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</si>
  <si>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</si>
  <si>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</si>
  <si>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</si>
  <si>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</si>
  <si>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</si>
  <si>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</si>
  <si>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</si>
  <si>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</si>
  <si>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</si>
  <si>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</si>
  <si>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</si>
  <si>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</si>
  <si>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</si>
  <si>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</si>
  <si>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</si>
  <si>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</si>
  <si>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</si>
  <si>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</si>
  <si>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</si>
  <si>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</si>
  <si>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</si>
  <si>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</si>
  <si>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</si>
  <si>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</si>
  <si>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</si>
  <si>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</si>
  <si>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</si>
  <si>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</si>
  <si>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</si>
  <si>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</si>
  <si>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</si>
  <si>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</si>
  <si>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</si>
  <si>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</si>
  <si>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</si>
  <si>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</si>
  <si>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</si>
  <si>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</si>
  <si>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</si>
  <si>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</si>
  <si>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</si>
  <si>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</si>
  <si>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</si>
  <si>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</si>
  <si>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</si>
  <si>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</si>
  <si>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</si>
  <si>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</si>
  <si>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</si>
  <si>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</si>
  <si>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</si>
  <si>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</si>
  <si>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</si>
  <si>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</si>
  <si>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</si>
  <si>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</si>
  <si>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</si>
  <si>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</si>
  <si>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</si>
  <si>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</si>
  <si>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</si>
  <si>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</si>
  <si>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</si>
  <si>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</si>
  <si>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</si>
  <si>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</si>
  <si>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</si>
  <si>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</si>
  <si>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</si>
  <si>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</si>
  <si>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</si>
  <si>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</si>
  <si>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</si>
  <si>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</si>
  <si>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</si>
  <si>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</si>
  <si>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</si>
  <si>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</si>
  <si>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</si>
  <si>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</si>
  <si>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</si>
  <si>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</si>
  <si>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</si>
  <si>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</si>
  <si>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</si>
  <si>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</si>
  <si>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</si>
  <si>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</si>
  <si>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</si>
  <si>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</si>
  <si>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</si>
  <si>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</si>
  <si>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</si>
  <si>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</si>
  <si>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</si>
  <si>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</si>
  <si>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</si>
  <si>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</si>
  <si>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</si>
  <si>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</si>
  <si>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</si>
  <si>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</si>
  <si>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</si>
  <si>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</si>
  <si>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</si>
  <si>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</si>
  <si>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</si>
  <si>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</si>
  <si>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</si>
  <si>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</si>
  <si>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</si>
  <si>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</si>
  <si>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</si>
  <si>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</si>
  <si>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</si>
  <si>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</si>
  <si>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</si>
  <si>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</si>
  <si>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</si>
  <si>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</si>
  <si>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</si>
  <si>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</si>
  <si>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</si>
  <si>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</si>
  <si>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</si>
  <si>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</si>
  <si>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</si>
  <si>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</si>
  <si>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</si>
  <si>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</si>
  <si>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</si>
  <si>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</si>
  <si>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</si>
  <si>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</si>
  <si>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</si>
  <si>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</si>
  <si>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</si>
  <si>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</si>
  <si>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</si>
  <si>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</si>
  <si>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</si>
  <si>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</si>
  <si>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</si>
  <si>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</si>
  <si>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</si>
  <si>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</si>
  <si>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</si>
  <si>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</si>
  <si>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</si>
  <si>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</si>
  <si>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</si>
  <si>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</si>
  <si>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</si>
  <si>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</si>
  <si>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</si>
  <si>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</si>
  <si>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</si>
  <si>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</si>
  <si>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</si>
  <si>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</si>
  <si>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</si>
  <si>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</si>
  <si>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</si>
  <si>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</si>
  <si>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</si>
  <si>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</si>
  <si>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</si>
  <si>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</si>
  <si>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</si>
  <si>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</si>
  <si>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</si>
  <si>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</si>
  <si>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</si>
  <si>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</si>
  <si>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</si>
  <si>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</si>
  <si>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</si>
  <si>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</si>
  <si>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</si>
  <si>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</si>
  <si>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</si>
  <si>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</si>
  <si>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</si>
  <si>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</si>
  <si>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</si>
  <si>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</si>
  <si>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</si>
  <si>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</si>
  <si>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</si>
  <si>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</si>
  <si>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</si>
  <si>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</si>
  <si>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</si>
  <si>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</si>
  <si>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</si>
  <si>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</si>
  <si>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</si>
  <si>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</si>
  <si>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</si>
  <si>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</si>
  <si>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</si>
  <si>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</si>
  <si>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</si>
  <si>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</si>
  <si>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</si>
  <si>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</si>
  <si>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</si>
  <si>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</si>
  <si>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</si>
  <si>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</si>
  <si>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</si>
  <si>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</si>
  <si>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</si>
  <si>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</si>
  <si>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</si>
  <si>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</si>
  <si>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</si>
  <si>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</si>
  <si>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</si>
  <si>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</si>
  <si>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</si>
  <si>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</si>
  <si>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</si>
  <si>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</si>
  <si>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</si>
  <si>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</si>
  <si>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</si>
  <si>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</si>
  <si>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</si>
  <si>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</si>
  <si>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</si>
  <si>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</si>
  <si>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</si>
  <si>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</si>
  <si>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</si>
  <si>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</si>
  <si>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</si>
  <si>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</si>
  <si>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</si>
  <si>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</si>
  <si>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</si>
  <si>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</si>
  <si>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</si>
  <si>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</si>
  <si>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</si>
  <si>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</si>
  <si>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</si>
  <si>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</si>
  <si>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</si>
  <si>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</si>
  <si>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</si>
  <si>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</si>
  <si>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</si>
  <si>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</si>
  <si>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</si>
  <si>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</si>
  <si>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</si>
  <si>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</si>
  <si>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</si>
  <si>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</si>
  <si>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</si>
  <si>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</si>
  <si>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</si>
  <si>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</si>
  <si>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</si>
  <si>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</si>
  <si>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</si>
  <si>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</si>
  <si>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20mins</t>
  </si>
  <si>
    <t>PCM-20251206-00001229</t>
  </si>
  <si>
    <t>Critical</t>
  </si>
  <si>
    <t>EM team need 20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</si>
  <si>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</si>
  <si>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</si>
  <si>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</si>
  <si>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</si>
  <si>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</si>
  <si>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</si>
  <si>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</si>
  <si>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</si>
  <si>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</si>
  <si>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</si>
  <si>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</si>
  <si>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</si>
  <si>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</si>
  <si>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</si>
  <si>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</si>
  <si>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</si>
  <si>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 xml:space="preserve">NO PCM </t>
  </si>
  <si>
    <t xml:space="preserve">65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</si>
  <si>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</si>
  <si>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</si>
  <si>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</si>
  <si>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</si>
  <si>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</si>
  <si>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</si>
  <si>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</si>
  <si>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</si>
  <si>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</si>
  <si>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</si>
  <si>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PCM-20251206-00001038</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</si>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</sst>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1" totalsRowShown="0" headerRowDxfId="96" dataDxfId="95" headerRowBorderDxfId="93" tableBorderDxfId="94" totalsRowBorderDxfId="92">
  <autoFilter ref="A1:L1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8" totalsRowShown="0" headerRowDxfId="79" dataDxfId="78" headerRowBorderDxfId="76" tableBorderDxfId="77" totalsRowBorderDxfId="75">
  <autoFilter ref="A1:L2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3" totalsRowShown="0" headerRowDxfId="46" dataDxfId="45" headerRowBorderDxfId="43" tableBorderDxfId="44" totalsRowBorderDxfId="42">
  <autoFilter ref="A1:L1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334.74285451389005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9.9914699072542135E-2</v>
      </c>
      <c r="H3" s="122">
        <v>45997.585115740738</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2</v>
      </c>
      <c r="D4" s="56" t="s">
        <v>19535</v>
      </c>
      <c r="E4" s="123" t="s">
        <v>39111</v>
      </c>
      <c r="F4" s="122">
        <v>45997.63616898148</v>
      </c>
      <c r="G4" s="121">
        <f ca="1">IFERROR(NOW()-F4,"-")</f>
        <v>5.5111458335886709E-2</v>
      </c>
      <c r="H4" s="122">
        <v>45997.631655092591</v>
      </c>
      <c r="I4" s="124" t="str">
        <f>IFERROR(VLOOKUP(D4,DB!A:F,6,0),"")</f>
        <v>Power Cube</v>
      </c>
      <c r="J4" s="124" t="str">
        <f>IFERROR(VLOOKUP(D4,DB!A:G,7,0),"")</f>
        <v>Good+No BB Design</v>
      </c>
      <c r="K4" s="120" t="s">
        <v>39112</v>
      </c>
      <c r="L4" s="119" t="str">
        <f>IFERROR(VLOOKUP(D4,DB!A:I,9,0),"")</f>
        <v>Latis</v>
      </c>
    </row>
    <row r="5" spans="1:15" ht="15" customHeight="1">
      <c r="A5" s="125"/>
      <c r="B5" s="124" t="str">
        <f>IFERROR(VLOOKUP(D5,DB!A:K,11,0),"")</f>
        <v/>
      </c>
      <c r="C5" s="124"/>
      <c r="D5" s="56"/>
      <c r="E5" s="123"/>
      <c r="F5" s="122"/>
      <c r="G5" s="121">
        <f ca="1">IFERROR(NOW()-F5,"-")</f>
        <v>45997.691280439816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45997.691280439816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45997.691280439816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45997.691280439816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45997.691280439816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45997.691280439816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45997.691280439816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45997.691280439816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45997.691280439816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45997.691280439816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45997.691280439816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45997.691280439816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45997.691280439816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45997.691280439816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45997.691280439816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45997.691280439816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45997.691280439816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45997.691280439816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45997.691280439816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45997.691280439816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45997.691280439816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45997.691280439816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45997.691280439816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45997.691280439816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45997.691280439816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45997.691280439816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45997.691280439816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45997.691280439816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45997.691280439816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45997.691280439816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45997.691280439816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45997.691280439816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45997.691280439816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45997.691280439816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45997.691280439816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45997.691280439816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45997.691280439816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45997.691280439816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45997.691280439816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45997.691280439816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45997.691280439816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45997.691280439816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45997.691280439816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45997.691280439816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45997.691280439816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45997.691280439816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45997.691280439816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45997.691280439816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45997.691280439816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45997.691280439816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45997.691280439816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45997.691280439816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45997.691280439816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45997.691280439816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45997.691280439816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45997.691280439816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45997.691280439816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45997.691280439816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45997.691280439816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45997.691280439816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45997.691280439816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45997.691280439816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45997.691280439816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45997.691280439816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45997.691280439816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45997.691280439816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45997.691280439816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45997.691280439816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45997.691280439816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45997.691280439816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45997.691280439816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45997.691280439816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45997.691280439816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45997.691280439816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45997.691280439816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45997.691280439816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45997.691280439816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45997.691280439816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45997.691280439816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45997.691280439816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45997.691280439816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45997.691280439816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45997.691280439816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45997.691280439816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45997.691280439816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45997.691280439816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45997.691280439816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45997.691280439816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45997.691280439816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45997.691280439816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45997.691280439816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45997.691280439816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45997.691280439816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45997.691280439816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45997.691280439816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45997.691280439816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45997.691280439816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45997.691280439816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45997.691280439816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45997.691280439816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45997.691280439816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45997.691280439816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45997.691280439816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45997.691280439816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45997.691280439816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45997.691280439816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45997.691280439816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45997.691280439816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45997.691280439816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45997.691280439816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45997.691280439816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45997.691280439816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45997.691280439816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45997.691280439816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45997.691280439816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45997.691280439816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45997.691280439816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45997.691280439816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45997.691280439816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45997.691280439816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45997.691280439816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45997.691280439816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45997.691280439816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45997.691280439816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45997.691280439816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45997.691280439816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45997.691280439816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45997.691280439816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45997.691280439816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45997.691280439816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45997.691280439816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45997.691280439816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45997.691280439816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45997.691280439816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45997.691280439816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45997.691280439816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45997.691280439816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45997.691280439816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45997.691280439816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45997.691280439816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45997.691280439816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45997.691280439816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45997.691280439816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45997.691280439816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45997.691280439816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45997.691280439816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45997.691280439816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45997.691280439816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45997.691280439816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45997.691280439816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45997.691280439816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45997.691280439816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45997.691280439816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45997.691280439816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45997.691280439816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45997.691280439816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45997.691280439816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45997.691280439816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45997.691280439816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45997.691280439816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45997.691280439816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45997.691280439816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45997.691280439816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45997.691280439816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45997.691280439816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45997.691280439816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45997.691280439816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45997.691280439816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45997.691280439816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45997.691280439816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45997.691280439816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45997.691280439816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45997.691280439816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45997.691280439816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45997.691280439816</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45997.691280439816</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45997.691280439816</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45997.691280439816</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45997.691280439816</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45997.691280439816</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45997.691280439816</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45997.691280439816</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45997.691280439816</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45997.691280439816</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45997.691280439816</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45997.691280439816</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45997.691280439816</v>
      </c>
      <c r="H191" s="122"/>
      <c r="I191" s="124" t="str">
        <f>IFERROR(VLOOKUP(D191,DB!A:F,6,0),"")</f>
        <v/>
      </c>
      <c r="J191" s="124" t="str">
        <f>IFERROR(VLOOKUP(D191,DB!A:G,7,0),"")</f>
        <v/>
      </c>
      <c r="K191" s="120"/>
      <c r="L191" s="119" t="str">
        <f>IFERROR(VLOOKUP(D191,DB!A:I,9,0),"")</f>
        <v/>
      </c>
    </row>
  </sheetData>
  <customSheetViews>
    <customSheetView guid="{F6042A99-DD27-4453-835D-0834D95730CC}" filter="1" showAutoFilter="1">
      <pageMargins left="0" right="0" top="0" bottom="0" header="0" footer="0"/>
      <autoFilter ref="B1:M1" xr:uid="{1A9DC9CD-3ADD-423C-97D7-D7FF3DBF84D4}"/>
    </customSheetView>
  </customSheetViews>
  <dataValidations count="2">
    <dataValidation allowBlank="1" showInputMessage="1" showErrorMessage="1" sqref="E1" xr:uid="{5DBA255D-CDD9-49FB-AD3C-AF70AB4EE696}"/>
    <dataValidation type="list" allowBlank="1" showInputMessage="1" showErrorMessage="1" sqref="E2:E1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8"/>
  <sheetViews>
    <sheetView tabSelected="1"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172.69144247685472</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13.303861458334723</v>
      </c>
      <c r="H4" s="97">
        <v>45984.381168981483</v>
      </c>
      <c r="I4" s="18" t="str">
        <f>IFERROR(VLOOKUP(D4,DB!A:F,6,0),"")</f>
        <v>SCECO</v>
      </c>
      <c r="J4" s="18" t="str">
        <f>IFERROR(VLOOKUP(D4,DB!A:G,7,0),"")</f>
        <v>Vandalized</v>
      </c>
      <c r="K4" s="19" t="s">
        <v>39119</v>
      </c>
      <c r="L4" s="18" t="str">
        <f>IFERROR(VLOOKUP(D4,DB!A:I,9,0),"")</f>
        <v>Latis</v>
      </c>
    </row>
    <row r="5" spans="1:12" s="155" customFormat="1" ht="31.5" customHeight="1">
      <c r="A5" s="156" t="s">
        <v>39120</v>
      </c>
      <c r="B5" s="58" t="str">
        <f>IFERROR(VLOOKUP(D5,DB!A:K,11,0),"")</f>
        <v>R2</v>
      </c>
      <c r="C5" s="58">
        <v>1</v>
      </c>
      <c r="D5" s="58" t="s">
        <v>22828</v>
      </c>
      <c r="E5" s="81" t="s">
        <v>39121</v>
      </c>
      <c r="F5" s="71">
        <v>45997.355381944442</v>
      </c>
      <c r="G5" s="72">
        <f ca="1">IFERROR(NOW()-F5,"-")</f>
        <v>0.33589849537383998</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R2</v>
      </c>
      <c r="C6" s="18">
        <v>2</v>
      </c>
      <c r="D6" s="18" t="s">
        <v>22623</v>
      </c>
      <c r="E6" s="18"/>
      <c r="F6" s="97"/>
      <c r="G6" s="98">
        <f ca="1">IFERROR(NOW()-F6,"-")</f>
        <v>45997.691280439816</v>
      </c>
      <c r="H6" s="97"/>
      <c r="I6" s="18" t="str">
        <f>IFERROR(VLOOKUP(D6,DB!A:F,6,0),"")</f>
        <v>Generator-SG</v>
      </c>
      <c r="J6" s="18" t="str">
        <f>IFERROR(VLOOKUP(D6,DB!A:G,7,0),"")</f>
        <v>In progress</v>
      </c>
      <c r="K6" s="19"/>
      <c r="L6" s="18" t="str">
        <f>IFERROR(VLOOKUP(D6,DB!A:I,9,0),"")</f>
        <v>Latis</v>
      </c>
    </row>
    <row r="7" spans="1:12" ht="31.5" customHeight="1">
      <c r="A7" s="96"/>
      <c r="B7" s="18" t="str">
        <f>IFERROR(VLOOKUP(D7,DB!A:K,11,0),"")</f>
        <v/>
      </c>
      <c r="C7" s="18"/>
      <c r="D7" s="18"/>
      <c r="E7" s="18"/>
      <c r="F7" s="97"/>
      <c r="G7" s="98">
        <f ca="1">IFERROR(NOW()-F7,"-")</f>
        <v>45997.691280439816</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45997.691280439816</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45997.691280439816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45997.691280439816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82"/>
      <c r="E11" s="18"/>
      <c r="F11" s="97"/>
      <c r="G11" s="98">
        <f ca="1">IFERROR(NOW()-F11,"-")</f>
        <v>45997.691280439816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45997.691280439816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45997.691280439816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45997.691280439816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45997.691280439816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45997.691280439816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45997.691280439816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45997.691280439816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45997.691280439816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45997.691280439816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45997.691280439816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45997.691280439816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45997.691280439816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45997.691280439816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45997.691280439816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45997.691280439816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45997.691280439816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45997.691280439816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45997.691280439816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45997.691280439816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45997.691280439816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45997.691280439816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45997.691280439816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45997.691280439816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45997.691280439816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45997.691280439816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45997.691280439816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45997.691280439816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45997.691280439816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45997.691280439816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45997.691280439816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45997.691280439816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45997.691280439816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45997.691280439816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45997.691280439816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45997.691280439816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45997.691280439816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45997.691280439816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45997.691280439816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45997.691280439816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45997.691280439816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45997.691280439816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45997.691280439816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45997.691280439816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45997.691280439816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45997.691280439816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45997.691280439816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45997.691280439816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45997.691280439816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45997.691280439816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45997.691280439816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45997.691280439816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45997.691280439816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45997.691280439816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45997.691280439816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45997.691280439816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45997.691280439816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45997.691280439816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45997.691280439816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45997.691280439816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45997.691280439816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45997.691280439816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45997.691280439816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45997.691280439816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45997.691280439816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45997.691280439816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45997.691280439816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45997.691280439816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45997.691280439816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45997.691280439816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45997.691280439816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45997.691280439816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45997.691280439816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45997.691280439816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45997.691280439816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45997.691280439816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45997.691280439816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45997.691280439816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45997.691280439816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45997.691280439816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45997.691280439816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45997.691280439816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45997.691280439816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45997.691280439816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45997.691280439816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45997.691280439816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45997.691280439816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45997.691280439816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45997.691280439816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45997.691280439816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45997.691280439816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45997.691280439816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45997.691280439816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45997.691280439816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45997.691280439816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45997.691280439816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45997.691280439816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45997.691280439816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45997.691280439816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45997.691280439816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45997.691280439816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45997.691280439816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45997.691280439816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45997.691280439816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45997.691280439816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45997.691280439816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45997.691280439816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45997.691280439816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45997.691280439816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45997.691280439816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45997.691280439816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45997.691280439816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45997.691280439816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45997.691280439816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45997.691280439816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45997.691280439816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45997.691280439816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45997.691280439816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45997.691280439816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45997.691280439816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45997.691280439816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45997.691280439816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45997.691280439816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45997.691280439816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45997.691280439816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45997.691280439816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45997.691280439816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45997.691280439816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45997.691280439816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45997.691280439816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45997.691280439816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45997.691280439816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45997.691280439816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45997.691280439816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45997.691280439816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45997.691280439816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45997.691280439816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45997.691280439816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45997.691280439816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45997.691280439816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45997.691280439816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45997.691280439816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45997.691280439816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45997.691280439816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45997.691280439816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45997.691280439816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45997.691280439816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45997.691280439816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45997.691280439816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45997.691280439816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45997.691280439816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45997.691280439816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45997.691280439816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45997.691280439816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45997.691280439816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45997.691280439816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45997.691280439816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45997.691280439816</v>
      </c>
      <c r="H168" s="97"/>
      <c r="I168" s="18" t="str">
        <f>IFERROR(VLOOKUP(D168,DB!A:F,6,0),"")</f>
        <v/>
      </c>
      <c r="J168" s="18" t="str">
        <f>IFERROR(VLOOKUP(D168,DB!A:G,7,0),"")</f>
        <v/>
      </c>
      <c r="K168" s="19"/>
      <c r="L168" s="18" t="str">
        <f>IFERROR(VLOOKUP(D168,DB!A:I,9,0),"")</f>
        <v/>
      </c>
    </row>
    <row r="169" spans="1:12" ht="31.5" customHeight="1">
      <c r="A169" s="149"/>
      <c r="B169" s="150" t="str">
        <f>IFERROR(VLOOKUP(D169,DB!A:K,11,0),"")</f>
        <v/>
      </c>
      <c r="C169" s="150"/>
      <c r="D169" s="150"/>
      <c r="E169" s="150"/>
      <c r="F169" s="151"/>
      <c r="G169" s="152">
        <f ca="1">IFERROR(NOW()-F169,"-")</f>
        <v>45997.691280439816</v>
      </c>
      <c r="H169" s="151"/>
      <c r="I169" s="150" t="str">
        <f>IFERROR(VLOOKUP(D169,DB!A:F,6,0),"")</f>
        <v/>
      </c>
      <c r="J169" s="150" t="str">
        <f>IFERROR(VLOOKUP(D169,DB!A:G,7,0),"")</f>
        <v/>
      </c>
      <c r="K169" s="153"/>
      <c r="L169" s="150" t="str">
        <f>IFERROR(VLOOKUP(D169,DB!A:I,9,0),"")</f>
        <v/>
      </c>
    </row>
    <row r="170" spans="1:12" ht="31.5" customHeight="1">
      <c r="A170" s="96"/>
      <c r="B170" s="18" t="str">
        <f>IFERROR(VLOOKUP(D170,DB!A:K,11,0),"")</f>
        <v/>
      </c>
      <c r="C170" s="18"/>
      <c r="D170" s="18"/>
      <c r="E170" s="18"/>
      <c r="F170" s="97"/>
      <c r="G170" s="98">
        <f ca="1">IFERROR(NOW()-F170,"-")</f>
        <v>45997.691280439816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45997.691280439816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45997.691280439816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45997.691280439816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45997.691280439816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45997.691280439816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45997.691280439816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45997.691280439816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45997.691280439816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45997.691280439816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45997.691280439816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45997.691280439816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45997.691280439816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45997.691280439816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45997.691280439816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45997.691280439816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45997.691280439816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45997.691280439816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45997.691280439816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45997.691280439816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45997.691280439816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45997.691280439816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45997.691280439816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45997.691280439816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45997.691280439816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45997.691280439816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45997.691280439816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45997.691280439816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45997.691280439816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45997.691280439816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45997.691280439816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45997.691280439816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45997.691280439816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45997.691280439816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45997.691280439816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45997.691280439816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45997.691280439816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45997.691280439816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45997.691280439816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45997.691280439816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45997.691280439816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45997.691280439816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45997.691280439816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45997.691280439816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45997.691280439816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45997.691280439816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45997.691280439816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45997.691280439816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45997.691280439816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45997.691280439816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45997.691280439816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45997.691280439816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45997.691280439816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45997.691280439816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45997.691280439816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45997.691280439816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45997.691280439816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45997.691280439816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45997.691280439816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45997.691280439816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45997.691280439816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45997.691280439816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45997.691280439816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45997.691280439816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45997.691280439816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45997.691280439816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45997.691280439816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45997.691280439816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45997.691280439816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45997.691280439816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45997.691280439816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45997.691280439816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45997.691280439816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45997.691280439816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45997.691280439816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45997.691280439816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45997.691280439816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45997.691280439816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45997.691280439816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45997.691280439816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45997.691280439816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45997.691280439816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45997.691280439816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45997.691280439816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45997.691280439816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45997.691280439816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45997.691280439816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45997.691280439816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45997.691280439816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45997.691280439816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45997.691280439816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45997.691280439816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45997.691280439816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45997.691280439816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45997.691280439816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45997.691280439816</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45997.691280439816</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45997.691280439816</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45997.691280439816</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45997.691280439816</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45997.691280439816</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45997.691280439816</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45997.691280439816</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45997.691280439816</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45997.691280439816</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45997.691280439816</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45997.691280439816</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45997.691280439816</v>
      </c>
      <c r="H277" s="97"/>
      <c r="I277" s="18" t="str">
        <f>IFERROR(VLOOKUP(D277,DB!A:F,6,0),"")</f>
        <v/>
      </c>
      <c r="J277" s="18" t="str">
        <f>IFERROR(VLOOKUP(D277,DB!A:G,7,0),"")</f>
        <v/>
      </c>
      <c r="K277" s="19"/>
      <c r="L277" s="18" t="str">
        <f>IFERROR(VLOOKUP(D277,DB!A:I,9,0),"")</f>
        <v/>
      </c>
    </row>
    <row r="278" spans="1:12" ht="31.5" customHeight="1">
      <c r="A278" s="149"/>
      <c r="B278" s="150" t="str">
        <f>IFERROR(VLOOKUP(D278,DB!A:K,11,0),"")</f>
        <v/>
      </c>
      <c r="C278" s="150"/>
      <c r="D278" s="150"/>
      <c r="E278" s="150"/>
      <c r="F278" s="151"/>
      <c r="G278" s="152">
        <f ca="1">IFERROR(NOW()-F278,"-")</f>
        <v>45997.691280439816</v>
      </c>
      <c r="H278" s="151"/>
      <c r="I278" s="150" t="str">
        <f>IFERROR(VLOOKUP(D278,DB!A:F,6,0),"")</f>
        <v/>
      </c>
      <c r="J278" s="150" t="str">
        <f>IFERROR(VLOOKUP(D278,DB!A:G,7,0),"")</f>
        <v/>
      </c>
      <c r="K278" s="153"/>
      <c r="L278" s="150" t="str">
        <f>IFERROR(VLOOKUP(D278,DB!A:I,9,0),"")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45997.691280439816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45997.691280439816</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45997.691280439816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45997.691280439816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45997.691280439816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45997.691280439816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45997.691280439816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45997.691280439816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45997.691280439816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45997.691280439816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45997.691280439816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45997.691280439816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45997.691280439816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45997.691280439816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45997.691280439816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45997.691280439816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45997.691280439816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45997.691280439816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45997.691280439816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45997.691280439816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45997.691280439816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45997.691280439816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45997.691280439816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45997.691280439816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45997.691280439816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45997.691280439816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45997.691280439816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45997.691280439816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45997.691280439816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45997.691280439816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45997.691280439816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45997.691280439816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45997.691280439816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45997.691280439816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45997.691280439816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45997.691280439816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45997.691280439816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45997.691280439816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45997.691280439816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45997.691280439816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45997.691280439816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45997.691280439816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45997.691280439816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45997.691280439816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45997.691280439816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45997.691280439816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45997.691280439816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45997.691280439816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45997.691280439816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45997.691280439816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45997.691280439816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45997.691280439816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45997.691280439816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45997.691280439816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45997.691280439816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45997.691280439816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45997.691280439816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45997.691280439816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45997.691280439816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45997.691280439816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45997.691280439816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45997.691280439816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45997.691280439816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45997.691280439816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45997.691280439816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45997.691280439816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45997.691280439816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45997.691280439816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45997.691280439816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45997.691280439816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45997.691280439816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45997.691280439816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45997.691280439816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45997.691280439816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45997.691280439816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45997.691280439816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45997.691280439816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45997.691280439816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45997.691280439816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45997.691280439816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45997.691280439816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45997.691280439816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45997.691280439816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45997.691280439816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45997.691280439816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45997.691280439816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45997.691280439816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45997.691280439816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45997.691280439816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45997.691280439816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45997.691280439816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45997.691280439816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45997.691280439816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45997.691280439816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45997.691280439816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45997.691280439816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45997.691280439816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45997.691280439816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45997.691280439816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45997.691280439816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45997.691280439816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45997.691280439816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45997.691280439816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45997.691280439816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45997.691280439816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45997.691280439816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45997.691280439816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45997.691280439816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45997.691280439816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45997.691280439816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45997.691280439816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45997.691280439816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45997.691280439816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45997.691280439816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45997.691280439816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45997.691280439816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45997.691280439816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45997.691280439816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45997.691280439816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45997.691280439816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45997.691280439816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45997.691280439816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45997.691280439816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45997.691280439816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45997.691280439816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45997.691280439816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45997.691280439816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45997.691280439816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45997.691280439816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45997.691280439816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45997.691280439816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45997.691280439816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45997.691280439816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45997.691280439816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45997.691280439816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45997.691280439816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45997.691280439816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45997.691280439816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45997.691280439816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45997.691280439816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45997.691280439816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45997.691280439816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45997.691280439816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45997.691280439816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45997.691280439816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45997.691280439816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45997.691280439816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45997.691280439816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45997.691280439816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45997.691280439816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45997.691280439816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45997.691280439816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45997.691280439816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45997.691280439816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45997.691280439816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45997.691280439816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45997.691280439816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45997.691280439816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45997.691280439816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45997.691280439816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45997.691280439816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45997.691280439816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45997.691280439816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45997.691280439816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45997.691280439816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45997.691280439816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45997.691280439816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45997.691280439816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45997.691280439816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45997.691280439816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45997.691280439816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45997.691280439816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45997.691280439816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45997.691280439816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45997.691280439816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45997.691280439816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45997.691280439816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45997.691280439816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45997.691280439816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45997.691280439816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45997.691280439816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45997.691280439816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45997.691280439816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45997.691280439816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45997.691280439816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45997.691280439816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45997.691280439816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45997.691280439816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45997.691280439816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45997.691280439816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45997.691280439816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45997.691280439816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45997.691280439816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45997.691280439816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45997.691280439816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45997.691280439816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45997.691280439816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45997.691280439816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45997.691280439816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45997.691280439816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45997.691280439816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45997.691280439816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45997.691280439816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45997.691280439816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45997.691280439816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45997.691280439816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45997.691280439816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45997.691280439816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45997.691280439816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45997.691280439816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45997.691280439816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45997.691280439816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45997.691280439816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45997.691280439816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45997.691280439816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45997.691280439816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45997.691280439816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45997.691280439816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45997.691280439816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45997.691280439816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45997.691280439816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45997.691280439816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45997.691280439816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45997.691280439816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45997.691280439816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45997.691280439816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45997.691280439816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45997.691280439816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45997.691280439816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45997.691280439816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45997.691280439816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45997.691280439816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45997.691280439816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45997.691280439816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45997.691280439816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45997.691280439816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45997.691280439816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45997.691280439816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45997.691280439816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45997.691280439816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45997.691280439816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45997.691280439816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45997.691280439816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45997.691280439816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45997.691280439816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45997.691280439816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45997.691280439816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45997.691280439816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45997.691280439816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45997.691280439816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45997.691280439816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45997.691280439816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45997.691280439816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45997.691280439816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45997.691280439816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45997.691280439816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45997.691280439816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45997.691280439816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45997.691280439816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45997.691280439816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45997.691280439816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45997.691280439816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45997.691280439816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45997.691280439816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45997.691280439816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45997.691280439816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45997.691280439816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45997.691280439816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45997.691280439816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45997.691280439816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45997.691280439816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45997.691280439816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45997.691280439816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45997.691280439816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45997.691280439816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45997.691280439816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45997.691280439816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45997.691280439816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45997.691280439816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45997.691280439816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45997.691280439816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45997.691280439816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45997.691280439816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45997.691280439816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45997.691280439816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45997.691280439816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45997.691280439816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45997.691280439816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45997.691280439816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45997.691280439816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45997.691280439816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45997.691280439816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45997.691280439816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45997.691280439816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45997.691280439816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45997.691280439816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45997.691280439816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45997.691280439816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45997.691280439816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45997.691280439816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45997.691280439816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45997.691280439816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45997.691280439816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45997.691280439816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45997.691280439816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45997.691280439816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45997.691280439816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45997.691280439816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45997.691280439816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45997.691280439816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45997.691280439816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45997.691280439816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45997.691280439816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45997.691280439816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45997.691280439816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45997.691280439816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45997.691280439816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45997.691280439816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45997.691280439816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45997.691280439816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45997.691280439816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45997.691280439816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45997.691280439816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45997.691280439816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45997.691280439816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45997.691280439816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45997.691280439816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45997.691280439816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45997.691280439816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45997.691280439816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45997.691280439816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45997.691280439816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45997.691280439816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45997.691280439816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45997.691280439816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45997.691280439816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45997.691280439816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45997.691280439816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45997.691280439816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45997.691280439816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45997.691280439816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45997.691280439816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45997.691280439816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45997.691280439816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45997.691280439816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45997.691280439816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45997.691280439816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45997.691280439816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45997.691280439816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45997.691280439816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45997.691280439816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45997.691280439816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45997.691280439816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45997.691280439816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45997.691280439816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45997.691280439816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45997.691280439816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45997.691280439816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45997.691280439816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45997.691280439816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45997.691280439816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45997.691280439816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45997.691280439816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45997.691280439816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45997.691280439816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45997.691280439816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45997.691280439816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45997.691280439816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45997.691280439816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45997.691280439816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45997.691280439816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45997.691280439816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45997.691280439816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45997.691280439816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45997.691280439816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45997.691280439816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45997.691280439816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45997.691280439816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45997.691280439816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45997.691280439816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45997.691280439816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45997.691280439816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45997.691280439816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45997.691280439816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45997.691280439816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45997.691280439816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45997.691280439816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45997.691280439816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45997.691280439816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45997.691280439816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45997.691280439816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45997.691280439816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45997.691280439816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45997.691280439816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45997.691280439816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45997.691280439816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45997.691280439816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45997.691280439816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45997.691280439816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45997.691280439816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45997.691280439816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45997.691280439816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45997.691280439816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45997.691280439816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45997.691280439816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45997.691280439816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45997.691280439816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45997.691280439816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45997.691280439816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45997.691280439816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45997.691280439816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45997.691280439816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45997.691280439816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45997.691280439816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45997.691280439816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45997.691280439816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45997.691280439816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45997.691280439816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45997.691280439816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45997.691280439816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45997.691280439816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45997.691280439816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45997.691280439816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45997.691280439816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45997.691280439816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45997.691280439816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45997.691280439816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45997.691280439816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45997.691280439816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45997.691280439816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45997.691280439816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45997.691280439816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45997.691280439816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45997.691280439816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45997.691280439816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45997.691280439816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45997.691280439816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45997.691280439816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45997.691280439816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45997.691280439816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45997.691280439816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45997.691280439816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45997.691280439816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45997.691280439816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45997.691280439816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45997.691280439816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45997.691280439816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45997.691280439816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45997.691280439816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45997.691280439816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45997.691280439816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45997.691280439816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45997.691280439816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45997.691280439816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45997.691280439816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45997.691280439816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45997.691280439816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45997.691280439816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45997.691280439816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45997.691280439816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45997.691280439816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45997.691280439816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45997.691280439816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45997.691280439816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45997.691280439816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45997.691280439816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45997.691280439816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45997.691280439816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45997.691280439816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45997.691280439816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45997.691280439816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45997.691280439816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45997.691280439816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45997.691280439816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45997.691280439816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45997.691280439816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45997.691280439816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45997.691280439816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45997.691280439816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45997.691280439816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45997.691280439816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45997.691280439816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45997.691280439816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45997.691280439816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45997.691280439816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45997.691280439816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45997.691280439816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45997.691280439816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45997.691280439816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45997.691280439816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45997.691280439816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45997.691280439816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45997.691280439816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45997.691280439816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45997.691280439816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45997.691280439816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45997.691280439816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45997.691280439816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45997.691280439816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45997.691280439816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45997.691280439816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45997.691280439816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45997.691280439816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45997.691280439816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45997.691280439816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45997.691280439816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45997.691280439816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45997.691280439816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45997.691280439816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45997.691280439816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45997.691280439816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45997.691280439816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45997.691280439816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45997.691280439816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45997.691280439816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45997.691280439816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45997.691280439816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45997.691280439816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45997.691280439816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45997.691280439816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45997.691280439816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45997.691280439816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45997.691280439816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45997.691280439816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45997.691280439816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45997.691280439816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45997.691280439816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45997.691280439816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45997.691280439816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45997.691280439816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45997.691280439816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45997.691280439816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45997.691280439816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45997.691280439816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45997.691280439816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45997.691280439816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45997.691280439816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45997.691280439816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45997.691280439816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45997.691280439816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45997.691280439816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45997.691280439816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45997.691280439816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45997.691280439816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45997.691280439816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45997.691280439816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45997.691280439816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45997.691280439816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45997.691280439816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45997.691280439816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45997.691280439816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45997.691280439816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45997.691280439816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45997.691280439816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45997.691280439816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45997.691280439816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45997.691280439816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45997.691280439816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45997.691280439816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45997.691280439816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45997.691280439816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45997.691280439816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45997.691280439816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45997.691280439816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45997.691280439816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45997.691280439816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45997.691280439816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45997.691280439816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45997.691280439816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45997.691280439816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45997.691280439816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45997.691280439816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45997.691280439816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45997.691280439816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45997.691280439816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45997.691280439816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45997.691280439816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45997.691280439816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45997.691280439816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45997.691280439816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45997.691280439816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45997.691280439816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45997.691280439816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45997.691280439816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45997.691280439816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45997.691280439816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45997.691280439816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45997.691280439816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45997.691280439816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45997.691280439816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45997.691280439816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45997.691280439816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45997.691280439816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45997.691280439816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45997.691280439816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45997.691280439816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45997.691280439816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45997.691280439816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45997.691280439816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45997.691280439816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45997.691280439816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45997.691280439816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45997.691280439816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45997.691280439816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45997.691280439816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45997.691280439816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45997.691280439816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45997.691280439816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45997.691280439816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45997.691280439816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45997.691280439816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45997.691280439816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45997.691280439816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45997.691280439816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45997.691280439816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45997.691280439816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45997.691280439816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45997.691280439816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45997.691280439816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45997.691280439816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45997.691280439816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45997.691280439816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45997.691280439816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45997.691280439816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45997.691280439816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45997.691280439816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45997.691280439816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45997.691280439816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45997.691280439816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45997.691280439816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45997.691280439816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45997.691280439816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45997.691280439816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45997.691280439816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45997.691280439816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45997.691280439816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45997.691280439816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45997.691280439816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45997.691280439816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45997.691280439816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45997.691280439816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45997.691280439816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45997.691280439816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45997.691280439816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45997.691280439816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45997.691280439816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45997.691280439816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45997.691280439816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45997.691280439816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45997.691280439816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45997.691280439816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45997.691280439816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45997.691280439816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45997.691280439816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45997.691280439816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45997.691280439816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45997.691280439816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45997.691280439816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45997.691280439816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45997.691280439816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45997.691280439816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45997.691280439816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45997.691280439816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45997.691280439816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45997.691280439816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45997.691280439816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45997.691280439816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45997.691280439816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45997.691280439816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45997.691280439816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45997.691280439816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45997.691280439816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45997.691280439816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45997.691280439816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45997.691280439816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45997.691280439816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45997.691280439816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45997.691280439816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45997.691280439816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45997.691280439816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45997.691280439816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45997.691280439816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45997.691280439816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45997.691280439816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45997.691280439816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45997.691280439816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45997.691280439816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45997.691280439816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45997.691280439816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45997.691280439816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45997.691280439816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45997.691280439816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45997.691280439816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45997.691280439816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45997.691280439816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45997.691280439816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45997.691280439816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45997.691280439816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45997.691280439816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45997.691280439816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45997.691280439816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45997.691280439816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45997.691280439816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45997.691280439816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45997.691280439816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45997.691280439816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45997.691280439816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45997.691280439816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45997.691280439816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45997.691280439816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45997.691280439816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45997.691280439816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45997.691280439816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45997.691280439816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45997.691280439816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45997.691280439816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45997.691280439816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45997.691280439816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45997.691280439816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45997.691280439816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45997.691280439816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45997.691280439816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45997.691280439816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45997.691280439816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45997.691280439816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45997.691280439816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45997.691280439816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45997.691280439816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45997.691280439816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45997.691280439816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45997.691280439816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45997.691280439816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45997.691280439816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45997.691280439816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45997.691280439816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45997.691280439816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45997.691280439816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45997.691280439816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45997.691280439816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45997.691280439816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45997.691280439816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45997.691280439816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45997.691280439816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45997.691280439816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45997.691280439816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45997.691280439816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45997.691280439816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45997.691280439816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45997.691280439816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45997.691280439816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45997.691280439816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45997.691280439816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45997.691280439816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45997.691280439816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45997.691280439816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45997.691280439816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45997.691280439816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45997.691280439816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45997.691280439816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45997.691280439816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45997.691280439816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45997.691280439816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45997.691280439816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45997.691280439816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45997.691280439816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45997.691280439816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45997.691280439816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45997.691280439816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45997.691280439816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45997.691280439816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45997.691280439816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45997.691280439816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45997.691280439816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45997.691280439816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45997.691280439816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45997.691280439816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45997.691280439816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45997.691280439816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45997.691280439816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45997.691280439816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45997.691280439816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45997.691280439816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45997.691280439816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45997.691280439816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45997.691280439816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45997.691280439816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45997.691280439816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45997.691280439816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45997.691280439816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45997.691280439816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45997.691280439816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45997.691280439816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45997.691280439816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45997.691280439816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45997.691280439816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45997.691280439816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45997.691280439816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45997.691280439816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45997.691280439816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45997.691280439816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45997.691280439816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45997.691280439816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45997.691280439816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45997.691280439816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45997.691280439816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45997.691280439816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45997.691280439816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45997.691280439816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45997.691280439816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45997.691280439816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45997.691280439816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45997.691280439816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45997.691280439816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45997.691280439816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45997.691280439816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45997.691280439816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45997.691280439816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45997.691280439816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45997.691280439816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45997.691280439816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45997.691280439816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45997.691280439816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45997.691280439816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45997.691280439816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45997.691280439816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45997.691280439816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45997.691280439816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45997.691280439816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45997.691280439816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45997.691280439816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45997.691280439816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45997.691280439816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45997.691280439816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45997.691280439816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45997.691280439816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45997.691280439816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45997.691280439816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45997.691280439816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45997.691280439816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45997.691280439816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45997.691280439816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45997.691280439816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45997.691280439816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45997.691280439816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45997.691280439816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45997.691280439816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45997.691280439816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45997.691280439816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45997.691280439816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45997.691280439816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45997.691280439816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45997.691280439816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45997.691280439816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45997.691280439816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45997.691280439816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45997.691280439816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45997.691280439816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45997.691280439816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45997.691280439816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45997.691280439816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45997.691280439816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45997.691280439816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45997.691280439816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45997.691280439816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45997.691280439816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45997.691280439816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45997.691280439816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45997.691280439816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45997.691280439816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45997.691280439816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45997.691280439816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45997.691280439816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45997.691280439816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45997.691280439816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45997.691280439816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45997.691280439816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45997.691280439816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45997.691280439816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45997.691280439816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45997.691280439816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45997.691280439816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45997.691280439816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45997.691280439816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45997.691280439816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45997.691280439816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45997.691280439816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45997.691280439816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45997.691280439816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45997.691280439816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45997.691280439816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45997.691280439816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45997.691280439816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45997.691280439816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45997.691280439816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45997.691280439816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45997.691280439816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45997.691280439816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45997.691280439816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45997.691280439816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45997.691280439816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45997.691280439816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45997.691280439816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45997.691280439816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45997.691280439816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45997.691280439816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45997.691280439816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45997.691280439816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45997.691280439816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45997.691280439816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45997.691280439816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45997.691280439816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45997.691280439816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45997.691280439816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45997.691280439816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45997.691280439816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45997.691280439816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45997.691280439816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45997.691280439816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45997.691280439816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45997.691280439816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45997.691280439816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45997.691280439816</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294.21056284721999</v>
      </c>
      <c r="H2" s="91">
        <v>45703.474768518521</v>
      </c>
      <c r="I2" s="91" t="str">
        <f>IFERROR(VLOOKUP(D2,DB!A:F,6,0),"")</f>
        <v>SCECO</v>
      </c>
      <c r="J2" s="91" t="str">
        <f>IFERROR(VLOOKUP(D2,DB!A:G,7,0),"")</f>
        <v>Dead</v>
      </c>
      <c r="K2" s="93" t="s">
        <v>39124</v>
      </c>
      <c r="L2" s="87" t="str">
        <f>IFERROR(VLOOKUP(D2,DB!A:I,9,0),"")</f>
        <v>Latis</v>
      </c>
    </row>
    <row r="3" spans="1:16" ht="33.75" customHeight="1">
      <c r="A3" s="107" t="s">
        <v>39125</v>
      </c>
      <c r="B3" s="107" t="str">
        <f>IFERROR(VLOOKUP(D3,DB!A:K,11,0),"")</f>
        <v>R4</v>
      </c>
      <c r="C3" s="89">
        <v>2</v>
      </c>
      <c r="D3" s="87" t="s">
        <v>32840</v>
      </c>
      <c r="E3" s="90" t="s">
        <v>39106</v>
      </c>
      <c r="F3" s="91">
        <v>45997.492002314815</v>
      </c>
      <c r="G3" s="92">
        <f t="shared" ref="G3:G63" ca="1" si="0">IFERROR(NOW()-F3,"")</f>
        <v>0.19927812500100117</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39111</v>
      </c>
      <c r="F4" s="91">
        <v>45997.533333333333</v>
      </c>
      <c r="G4" s="92">
        <f t="shared" ca="1" si="0"/>
        <v>0.15794710648333421</v>
      </c>
      <c r="H4" s="91">
        <v>45997.522280092591</v>
      </c>
      <c r="I4" s="107" t="str">
        <f>IFERROR(VLOOKUP(D4,DB!A:F,6,0),"")</f>
        <v>Generator-SG</v>
      </c>
      <c r="J4" s="107" t="str">
        <f>IFERROR(VLOOKUP(D4,DB!A:G,7,0),"")</f>
        <v>Good</v>
      </c>
      <c r="K4" s="93" t="s">
        <v>39128</v>
      </c>
      <c r="L4" s="87" t="str">
        <f>IFERROR(VLOOKUP(D4,DB!A:I,9,0),"")</f>
        <v>Latis</v>
      </c>
    </row>
    <row r="5" spans="1:16" ht="15" customHeight="1">
      <c r="A5" s="107" t="s">
        <v>39129</v>
      </c>
      <c r="B5" s="107" t="str">
        <f>IFERROR(VLOOKUP(D5,DB!A:K,11,0),"")</f>
        <v>R4</v>
      </c>
      <c r="C5" s="89">
        <v>1</v>
      </c>
      <c r="D5" s="87" t="s">
        <v>36141</v>
      </c>
      <c r="E5" s="90" t="s">
        <v>39106</v>
      </c>
      <c r="F5" s="91"/>
      <c r="G5" s="92">
        <f t="shared" ca="1" si="0"/>
        <v>45997.691280439816</v>
      </c>
      <c r="H5" s="91">
        <v>45997.627418981479</v>
      </c>
      <c r="I5" s="107" t="str">
        <f>IFERROR(VLOOKUP(D5,DB!A:F,6,0),"")</f>
        <v>SCECO</v>
      </c>
      <c r="J5" s="107" t="str">
        <f>IFERROR(VLOOKUP(D5,DB!A:G,7,0),"")</f>
        <v>Dead</v>
      </c>
      <c r="K5" s="93" t="s">
        <v>39130</v>
      </c>
      <c r="L5" s="87" t="str">
        <f>IFERROR(VLOOKUP(D5,DB!A:I,9,0),"")</f>
        <v>Latis</v>
      </c>
    </row>
    <row r="6" spans="1:16" ht="15" customHeight="1">
      <c r="A6" s="107"/>
      <c r="B6" s="107" t="str">
        <f>IFERROR(VLOOKUP(D6,DB!A:K,11,0),"")</f>
        <v/>
      </c>
      <c r="C6" s="89"/>
      <c r="D6" s="87"/>
      <c r="E6" s="90"/>
      <c r="F6" s="91"/>
      <c r="G6" s="92">
        <f t="shared" ca="1" si="0"/>
        <v>45997.691280439816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45997.691280439816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45997.691280439816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45997.691280439816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45997.691280439816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45997.691280439816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45997.691280439816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45997.691280439816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45997.691280439816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45997.691280439816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45997.691280439816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45997.691280439816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45997.691280439816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45997.691280439816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45997.691280439816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45997.691280439816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45997.691280439816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45997.691280439816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45997.691280439816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45997.691280439816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45997.691280439816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45997.691280439816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45997.691280439816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45997.691280439816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45997.691280439816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45997.691280439816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45997.691280439816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45997.691280439816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45997.691280439816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45997.691280439816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45997.691280439816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45997.691280439816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45997.691280439816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45997.691280439816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45997.691280439816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45997.691280439816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45997.691280439816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45997.691280439816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45997.691280439816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45997.691280439816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45997.691280439816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45997.691280439816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45997.691280439816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45997.691280439816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45997.691280439816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45997.691280439816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45997.691280439816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45997.691280439816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45997.691280439816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45997.691280439816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45997.691280439816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45997.691280439816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45997.691280439816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45997.691280439816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45997.691280439816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45997.691280439816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45997.691280439816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45997.691280439816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ref="G64:G127" ca="1" si="1">IFERROR(NOW()-F64,"")</f>
        <v>45997.691280439816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45997.691280439816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45997.691280439816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45997.691280439816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45997.691280439816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45997.691280439816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45997.691280439816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45997.691280439816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45997.691280439816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45997.691280439816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45997.691280439816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45997.691280439816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45997.691280439816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45997.691280439816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45997.691280439816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45997.691280439816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45997.691280439816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45997.691280439816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45997.691280439816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45997.691280439816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45997.691280439816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45997.691280439816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45997.691280439816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45997.691280439816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45997.691280439816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45997.691280439816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45997.691280439816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45997.691280439816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45997.691280439816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45997.691280439816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45997.691280439816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45997.691280439816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45997.691280439816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45997.691280439816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45997.691280439816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45997.691280439816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45997.691280439816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45997.691280439816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45997.691280439816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45997.691280439816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45997.691280439816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45997.691280439816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45997.691280439816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45997.691280439816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45997.691280439816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45997.691280439816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45997.691280439816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45997.691280439816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45997.691280439816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45997.691280439816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45997.691280439816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45997.691280439816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45997.691280439816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45997.691280439816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45997.691280439816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45997.691280439816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45997.691280439816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45997.691280439816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45997.691280439816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45997.691280439816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45997.691280439816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45997.691280439816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45997.691280439816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45997.691280439816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ref="G128:G173" ca="1" si="2">IFERROR(NOW()-F128,"")</f>
        <v>45997.691280439816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45997.691280439816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45997.691280439816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45997.691280439816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45997.691280439816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45997.691280439816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45997.691280439816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45997.691280439816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45997.691280439816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45997.691280439816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45997.691280439816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45997.691280439816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45997.691280439816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45997.691280439816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45997.691280439816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45997.691280439816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45997.691280439816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45997.691280439816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45997.691280439816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45997.691280439816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45997.691280439816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45997.691280439816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45997.691280439816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45997.691280439816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45997.691280439816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45997.691280439816</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45997.691280439816</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45997.691280439816</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45997.691280439816</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45997.691280439816</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45997.691280439816</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45997.691280439816</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45997.691280439816</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45997.691280439816</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45997.691280439816</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45997.691280439816</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45997.691280439816</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45997.691280439816</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45997.691280439816</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45997.691280439816</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45997.691280439816</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45997.691280439816</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45997.691280439816</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45997.691280439816</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45997.691280439816</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45997.691280439816</v>
      </c>
      <c r="H173" s="91"/>
      <c r="I173" s="107" t="str">
        <f>IFERROR(VLOOKUP(D173,DB!A:F,6,0),"")</f>
        <v/>
      </c>
      <c r="J173" s="107" t="str">
        <f>IFERROR(VLOOKUP(D173,DB!A:G,7,0),"")</f>
        <v/>
      </c>
      <c r="K173" s="93"/>
      <c r="L173" s="87" t="str">
        <f>IFERROR(VLOOKUP(D173,DB!A:I,9,0),"")</f>
        <v/>
      </c>
    </row>
  </sheetData>
  <dataValidations count="2">
    <dataValidation allowBlank="1" showInputMessage="1" showErrorMessage="1" sqref="E1" xr:uid="{A4F81451-56CC-4543-9497-104C4E44EE4B}"/>
    <dataValidation type="list" allowBlank="1" showInputMessage="1" showErrorMessage="1" sqref="E2:E1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10" sqref="D10"/>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105.85922025462787</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39111</v>
      </c>
      <c r="F3" s="38">
        <v>45926.188877314817</v>
      </c>
      <c r="G3" s="102">
        <f t="shared" ref="G3" ca="1" si="0">IFERROR(NOW()-F3,"")</f>
        <v>71.502403124999546</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39111</v>
      </c>
      <c r="F4" s="104">
        <v>45948.661111111112</v>
      </c>
      <c r="G4" s="105">
        <f t="shared" ref="G4" ca="1" si="1">IFERROR(NOW()-F4,"")</f>
        <v>49.030169328703778</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16.317981828702614</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0.5837920138874324</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37"/>
      <c r="E7" s="37"/>
      <c r="F7" s="38"/>
      <c r="G7" s="131">
        <f t="shared" ref="G7:G38" ca="1" si="3">IFERROR(NOW()-F7,"")</f>
        <v>45997.691280439816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45997.691280439816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45997.691280439816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45997.691280439816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45997.691280439816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45997.691280439816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45997.691280439816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45997.691280439816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45997.691280439816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45997.691280439816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45997.691280439816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45997.691280439816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45997.691280439816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45997.691280439816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45997.691280439816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45997.691280439816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45997.691280439816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45997.691280439816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45997.691280439816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45997.691280439816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45997.691280439816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45997.691280439816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45997.691280439816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45997.691280439816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45997.691280439816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45997.691280439816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45997.691280439816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45997.691280439816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45997.691280439816</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45997.691280439816</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1</v>
      </c>
      <c r="D2" s="115" t="s">
        <v>34779</v>
      </c>
      <c r="E2" s="138" t="s">
        <v>39106</v>
      </c>
      <c r="F2" s="117">
        <v>45997.569664351853</v>
      </c>
      <c r="G2" s="72">
        <f t="shared" ref="G2:G45" ca="1" si="0">IFERROR(NOW()-F2,"-")</f>
        <v>0.1216160879630479</v>
      </c>
      <c r="H2" s="117">
        <v>45997.569664351853</v>
      </c>
      <c r="I2" s="115" t="str">
        <f>IFERROR(VLOOKUP(D2,DB!A:F,6,0),"")</f>
        <v>SCECO</v>
      </c>
      <c r="J2" s="115" t="str">
        <f>IFERROR(VLOOKUP(D2,DB!A:G,7,0),"")</f>
        <v>Vandalized+No BB Design</v>
      </c>
      <c r="K2" s="118" t="s">
        <v>39142</v>
      </c>
      <c r="L2" s="133" t="str">
        <f>IFERROR(VLOOKUP(D2,DB!A:I,9,0),"")</f>
        <v>Latis</v>
      </c>
    </row>
    <row r="3" spans="1:16382" ht="31.5" customHeight="1">
      <c r="A3" s="114"/>
      <c r="B3" s="115" t="str">
        <f>IFERROR(VLOOKUP(D3,DB!A:K,11,0),"")</f>
        <v/>
      </c>
      <c r="C3" s="116"/>
      <c r="D3" s="115"/>
      <c r="E3" s="138"/>
      <c r="F3" s="117"/>
      <c r="G3" s="72">
        <f t="shared" ca="1" si="0"/>
        <v>45997.691280439816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45997.691280439816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45997.691280439816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45997.691280439816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45997.691280439816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45997.691280439816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45997.691280439816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45997.691280439816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45997.691280439816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45997.691280439816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45997.691280439816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45997.691280439816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45997.691280439816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45997.691280439816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45997.691280439816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45997.691280439816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45997.691280439816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45997.691280439816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45997.691280439816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45997.691280439816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45997.691280439816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45997.691280439816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45997.691280439816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45997.691280439816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45997.691280439816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45997.691280439816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45997.691280439816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45997.691280439816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45997.691280439816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45997.691280439816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45997.691280439816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45997.691280439816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45997.691280439816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45997.691280439816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45997.691280439816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45997.691280439816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45997.691280439816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45997.691280439816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45997.691280439816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45997.691280439816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45997.691280439816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45997.691280439816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45997.691280439816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45997.691280439816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45997.691280439816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45997.691280439816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45997.691280439816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45997.691280439816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45997.691280439816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45997.691280439816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45997.691280439816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45997.691280439816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45997.691280439816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45997.691280439816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45997.691280439816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45997.691280439816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45997.691280439816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45997.691280439816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45997.691280439816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45997.691280439816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45997.691280439816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45997.691280439816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45997.691280439816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45997.691280439816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45997.691280439816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45997.691280439816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45997.691280439816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45997.691280439816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45997.691280439816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45997.691280439816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45997.691280439816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45997.691280439816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45997.691280439816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45997.691280439816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45997.691280439816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45997.691280439816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45997.691280439816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45997.691280439816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45997.691280439816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45997.691280439816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45997.691280439816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45997.691280439816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45997.691280439816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45997.691280439816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45997.691280439816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45997.691280439816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45997.691280439816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45997.691280439816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45997.691280439816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45997.691280439816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45997.691280439816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45997.691280439816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45997.691280439816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45997.691280439816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45997.691280439816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45997.691280439816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45997.691280439816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45997.691280439816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45997.691280439816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45997.691280439816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45997.691280439816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45997.691280439816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45997.691280439816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45997.691280439816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45997.691280439816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45997.691280439816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45997.691280439816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45997.691280439816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45997.691280439816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45997.691280439816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45997.691280439816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45997.691280439816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45997.691280439816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45997.691280439816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45997.691280439816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45997.691280439816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45997.691280439816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45997.691280439816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45997.691280439816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45997.691280439816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45997.691280439816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45997.691280439816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45997.691280439816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45997.691280439816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45997.691280439816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45997.691280439816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45997.691280439816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45997.691280439816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45997.691280439816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45997.691280439816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45997.691280439816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45997.691280439816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45997.691280439816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45997.691280439816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45997.691280439816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45997.691280439816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45997.691280439816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45997.691280439816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45997.691280439816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45997.691280439816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45997.691280439816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45997.691280439816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45997.691280439816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45997.691280439816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45997.691280439816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45997.691280439816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45997.691280439816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45997.691280439816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45997.691280439816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45997.691280439816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45997.691280439816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45997.691280439816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45997.691280439816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45997.691280439816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45997.691280439816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45997.691280439816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45997.691280439816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45997.691280439816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45997.691280439816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45997.691280439816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45997.691280439816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45997.691280439816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45997.691280439816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45997.691280439816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45997.691280439816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45997.691280439816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45997.691280439816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45997.691280439816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45997.691280439816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45997.691280439816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45997.691280439816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45997.691280439816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45997.691280439816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45997.691280439816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45997.691280439816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45997.691280439816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45997.691280439816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45997.691280439816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45997.691280439816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45997.691280439816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45997.691280439816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45997.691280439816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45997.691280439816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45997.691280439816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45997.691280439816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45997.691280439816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45997.691280439816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45997.691280439816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45997.691280439816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45997.691280439816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45997.691280439816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45997.691280439816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45997.691280439816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45997.691280439816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45997.691280439816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45997.691280439816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45997.691280439816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45997.691280439816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45997.691280439816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45997.691280439816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45997.691280439816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45997.691280439816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45997.691280439816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45997.691280439816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45997.691280439816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45997.691280439816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45997.691280439816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45997.691280439816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45997.691280439816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45997.691280439816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45997.691280439816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45997.691280439816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45997.691280439816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45997.691280439816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45997.691280439816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45997.691280439816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45997.691280439816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45997.691280439816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45997.691280439816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45997.691280439816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45997.691280439816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45997.691280439816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45997.691280439816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45997.691280439816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45997.691280439816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45997.691280439816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45997.691280439816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45997.691280439816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45997.691280439816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45997.691280439816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45997.691280439816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45997.691280439816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45997.691280439816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45997.691280439816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45997.691280439816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45997.691280439816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45997.691280439816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45997.691280439816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45997.691280439816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45997.691280439816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45997.691280439816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45997.691280439816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45997.691280439816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45997.691280439816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45997.691280439816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45997.691280439816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45997.691280439816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45997.691280439816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45997.691280439816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45997.691280439816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45997.691280439816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45997.691280439816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45997.691280439816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45997.691280439816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45997.691280439816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45997.691280439816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45997.691280439816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45997.691280439816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45997.691280439816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45997.691280439816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45997.691280439816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45997.691280439816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45997.691280439816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45997.691280439816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45997.691280439816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45997.691280439816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45997.691280439816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45997.691280439816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45997.691280439816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45997.691280439816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45997.691280439816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45997.691280439816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45997.691280439816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45997.691280439816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45997.691280439816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45997.691280439816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45997.691280439816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45997.691280439816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45997.691280439816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45997.691280439816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45997.691280439816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45997.691280439816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45997.691280439816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45997.691280439816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45997.691280439816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45997.691280439816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45997.691280439816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45997.691280439816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45997.691280439816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45997.691280439816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45997.691280439816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45997.691280439816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45997.691280439816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45997.691280439816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45997.691280439816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45997.691280439816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45997.691280439816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45997.691280439816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45997.691280439816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45997.691280439816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45997.691280439816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45997.691280439816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45997.691280439816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45997.691280439816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45997.691280439816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45997.691280439816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45997.691280439816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45997.691280439816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45997.691280439816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45997.691280439816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45997.691280439816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45997.691280439816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45997.691280439816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45997.691280439816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45997.691280439816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45997.691280439816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45997.691280439816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45997.691280439816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45997.691280439816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45997.691280439816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45997.691280439816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45997.691280439816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45997.691280439816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45997.691280439816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45997.691280439816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45997.691280439816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45997.691280439816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45997.691280439816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45997.691280439816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45997.691280439816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45997.691280439816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45997.691280439816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45997.691280439816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45997.691280439816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45997.691280439816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45997.691280439816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45997.691280439816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45997.691280439816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45997.691280439816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45997.691280439816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45997.691280439816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45997.691280439816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45997.691280439816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45997.691280439816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45997.691280439816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45997.691280439816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45997.691280439816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45997.691280439816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45997.691280439816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45997.691280439816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45997.691280439816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45997.691280439816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45997.691280439816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45997.691280439816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45997.691280439816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45997.691280439816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45997.691280439816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45997.691280439816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45997.691280439816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45997.691280439816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45997.691280439816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45997.691280439816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45997.691280439816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45997.691280439816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45997.691280439816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45997.691280439816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45997.691280439816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45997.691280439816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45997.691280439816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45997.691280439816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45997.691280439816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45997.691280439816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45997.691280439816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45997.691280439816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45997.691280439816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45997.691280439816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45997.691280439816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45997.691280439816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45997.691280439816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45997.691280439816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45997.691280439816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45997.691280439816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45997.691280439816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45997.691280439816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45997.691280439816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45997.691280439816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45997.691280439816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45997.691280439816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45997.691280439816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45997.691280439816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45997.691280439816</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45997.691280439816</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45997.691280439816</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45997.691280439816</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45997.691280439816</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45997.691280439816</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45997.691280439816</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45997.691280439816</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45997.691280439816</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45997.691280439816</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45997.691280439816</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45997.691280439816</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45997.691280439816</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45997.691280439816</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45997.691280439816</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45997.691280439816</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45997.691280439816</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45997.691280439816</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45997.691280439816</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2025-12-06T13:36:39Z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