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32" documentId="120_S{2AC9BD13-BADA-5192-A53E-5A8FF88502F6}" xr6:coauthVersionLast="47" xr6:coauthVersionMax="47" xr10:uidLastSave="{8A7754CB-BCD9-44E2-905A-39CBB692231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<sst xmlns="http://schemas.openxmlformats.org/spreadsheetml/2006/main" count="181532" uniqueCount="39145">
  <si>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</si>
  <si>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</si>
  <si>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</si>
  <si>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</si>
  <si>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</si>
  <si>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</si>
  <si>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</si>
  <si>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</si>
  <si>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</si>
  <si>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</si>
  <si>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</si>
  <si>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</si>
  <si>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</si>
  <si>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</si>
  <si>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</si>
  <si>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</si>
  <si>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</si>
  <si>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</si>
  <si>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</si>
  <si>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</si>
  <si>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</si>
  <si>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</si>
  <si>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</si>
  <si>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</si>
  <si>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</si>
  <si>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</si>
  <si>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</si>
  <si>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</si>
  <si>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</si>
  <si>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</si>
  <si>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</si>
  <si>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</si>
  <si>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</si>
  <si>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</si>
  <si>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</si>
  <si>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</si>
  <si>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</si>
  <si>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</si>
  <si>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</si>
  <si>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</si>
  <si>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</si>
  <si>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</si>
  <si>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</si>
  <si>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</si>
  <si>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</si>
  <si>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</si>
  <si>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</si>
  <si>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</si>
  <si>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</si>
  <si>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</si>
  <si>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</si>
  <si>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</si>
  <si>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</si>
  <si>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</si>
  <si>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</si>
  <si>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</si>
  <si>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</si>
  <si>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</si>
  <si>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</si>
  <si>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</si>
  <si>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</si>
  <si>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</si>
  <si>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</si>
  <si>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</si>
  <si>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</si>
  <si>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</si>
  <si>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</si>
  <si>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</si>
  <si>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</si>
  <si>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</si>
  <si>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</si>
  <si>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</si>
  <si>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</si>
  <si>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</si>
  <si>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</si>
  <si>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</si>
  <si>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</si>
  <si>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</si>
  <si>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</si>
  <si>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</si>
  <si>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</si>
  <si>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</si>
  <si>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</si>
  <si>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</si>
  <si>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</si>
  <si>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</si>
  <si>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</si>
  <si>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</si>
  <si>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</si>
  <si>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</si>
  <si>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</si>
  <si>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</si>
  <si>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</si>
  <si>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</si>
  <si>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</si>
  <si>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</si>
  <si>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</si>
  <si>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</si>
  <si>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</si>
  <si>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</si>
  <si>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</si>
  <si>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</si>
  <si>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</si>
  <si>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</si>
  <si>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</si>
  <si>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</si>
  <si>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</si>
  <si>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</si>
  <si>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</si>
  <si>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</si>
  <si>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</si>
  <si>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</si>
  <si>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</si>
  <si>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</si>
  <si>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</si>
  <si>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</si>
  <si>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</si>
  <si>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</si>
  <si>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</si>
  <si>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</si>
  <si>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</si>
  <si>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</si>
  <si>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</si>
  <si>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</si>
  <si>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</si>
  <si>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</si>
  <si>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</si>
  <si>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</si>
  <si>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</si>
  <si>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</si>
  <si>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</si>
  <si>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</si>
  <si>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</si>
  <si>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</si>
  <si>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</si>
  <si>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</si>
  <si>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</si>
  <si>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</si>
  <si>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</si>
  <si>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</si>
  <si>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</si>
  <si>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</si>
  <si>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</si>
  <si>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</si>
  <si>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</si>
  <si>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</si>
  <si>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</si>
  <si>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</si>
  <si>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</si>
  <si>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</si>
  <si>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</si>
  <si>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</si>
  <si>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</si>
  <si>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</si>
  <si>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</si>
  <si>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</si>
  <si>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</si>
  <si>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</si>
  <si>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</si>
  <si>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</si>
  <si>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</si>
  <si>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</si>
  <si>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</si>
  <si>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</si>
  <si>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</si>
  <si>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</si>
  <si>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</si>
  <si>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</si>
  <si>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</si>
  <si>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</si>
  <si>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</si>
  <si>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</si>
  <si>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</si>
  <si>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</si>
  <si>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</si>
  <si>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</si>
  <si>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</si>
  <si>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</si>
  <si>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</si>
  <si>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</si>
  <si>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</si>
  <si>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</si>
  <si>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</si>
  <si>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</si>
  <si>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</si>
  <si>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</si>
  <si>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</si>
  <si>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</si>
  <si>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</si>
  <si>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</si>
  <si>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</si>
  <si>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</si>
  <si>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</si>
  <si>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</si>
  <si>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</si>
  <si>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</si>
  <si>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</si>
  <si>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</si>
  <si>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</si>
  <si>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</si>
  <si>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</si>
  <si>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</si>
  <si>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</si>
  <si>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</si>
  <si>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</si>
  <si>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</si>
  <si>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</si>
  <si>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</si>
  <si>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</si>
  <si>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</si>
  <si>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</si>
  <si>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</si>
  <si>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</si>
  <si>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</si>
  <si>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</si>
  <si>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</si>
  <si>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</si>
  <si>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</si>
  <si>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</si>
  <si>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</si>
  <si>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</si>
  <si>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</si>
  <si>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</si>
  <si>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</si>
  <si>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</si>
  <si>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</si>
  <si>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</si>
  <si>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</si>
  <si>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</si>
  <si>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</si>
  <si>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</si>
  <si>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</si>
  <si>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</si>
  <si>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</si>
  <si>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</si>
  <si>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</si>
  <si>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</si>
  <si>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</si>
  <si>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</si>
  <si>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</si>
  <si>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</si>
  <si>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</si>
  <si>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</si>
  <si>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</si>
  <si>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</si>
  <si>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</si>
  <si>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</si>
  <si>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</si>
  <si>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</si>
  <si>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</si>
  <si>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</si>
  <si>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</si>
  <si>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</si>
  <si>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</si>
  <si>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</si>
  <si>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</si>
  <si>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</si>
  <si>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</si>
  <si>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</si>
  <si>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</si>
  <si>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</si>
  <si>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</si>
  <si>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</si>
  <si>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</si>
  <si>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</si>
  <si>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</si>
  <si>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</si>
  <si>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</si>
  <si>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</si>
  <si>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</si>
  <si>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</si>
  <si>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</si>
  <si>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</si>
  <si>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</si>
  <si>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</si>
  <si>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</si>
  <si>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</si>
  <si>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</si>
  <si>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</si>
  <si>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</si>
  <si>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</si>
  <si>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</si>
  <si>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</si>
  <si>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</si>
  <si>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</si>
  <si>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</si>
  <si>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</si>
  <si>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</si>
  <si>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</si>
  <si>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</si>
  <si>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</si>
  <si>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</si>
  <si>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</si>
  <si>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</si>
  <si>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</si>
  <si>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</si>
  <si>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</si>
  <si>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</si>
  <si>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</si>
  <si>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</si>
  <si>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</si>
  <si>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</si>
  <si>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</si>
  <si>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</si>
  <si>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</si>
  <si>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</si>
  <si>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</si>
  <si>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</si>
  <si>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</si>
  <si>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</si>
  <si>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</si>
  <si>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</si>
  <si>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</si>
  <si>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</si>
  <si>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</si>
  <si>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</si>
  <si>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</si>
  <si>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</si>
  <si>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</si>
  <si>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</si>
  <si>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</si>
  <si>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</si>
  <si>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</si>
  <si>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</si>
  <si>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</si>
  <si>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</si>
  <si>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</si>
  <si>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</si>
  <si>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</si>
  <si>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</si>
  <si>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</si>
  <si>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</si>
  <si>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</si>
  <si>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</si>
  <si>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</si>
  <si>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</si>
  <si>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</si>
  <si>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</si>
  <si>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</si>
  <si>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</si>
  <si>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</si>
  <si>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</si>
  <si>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</si>
  <si>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</si>
  <si>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</si>
  <si>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</si>
  <si>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</si>
  <si>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</si>
  <si>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</si>
  <si>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</si>
  <si>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</si>
  <si>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</si>
  <si>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</si>
  <si>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</si>
  <si>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</si>
  <si>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</si>
  <si>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</si>
  <si>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</si>
  <si>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</si>
  <si>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</si>
  <si>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</si>
  <si>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</si>
  <si>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</si>
  <si>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</si>
  <si>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</si>
  <si>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</si>
  <si>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</si>
  <si>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</si>
  <si>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</si>
  <si>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</si>
  <si>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</si>
  <si>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</si>
  <si>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</si>
  <si>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</si>
  <si>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</si>
  <si>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</si>
  <si>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</si>
  <si>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</si>
  <si>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</si>
  <si>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</si>
  <si>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</si>
  <si>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</si>
  <si>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</si>
  <si>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</si>
  <si>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</si>
  <si>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</si>
  <si>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</si>
  <si>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</si>
  <si>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</si>
  <si>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</si>
  <si>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</si>
  <si>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</si>
  <si>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</si>
  <si>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</si>
  <si>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</si>
  <si>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</si>
  <si>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</si>
  <si>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</si>
  <si>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</si>
  <si>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</si>
  <si>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</si>
  <si>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</si>
  <si>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</si>
  <si>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</si>
  <si>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</si>
  <si>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</si>
  <si>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</si>
  <si>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</si>
  <si>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</si>
  <si>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</si>
  <si>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</si>
  <si>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</si>
  <si>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</si>
  <si>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</si>
  <si>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</si>
  <si>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</si>
  <si>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</si>
  <si>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</si>
  <si>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</si>
  <si>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</si>
  <si>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</si>
  <si>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</si>
  <si>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</si>
  <si>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</si>
  <si>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</si>
  <si>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</si>
  <si>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</si>
  <si>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</si>
  <si>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</si>
  <si>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</si>
  <si>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</si>
  <si>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</si>
  <si>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</si>
  <si>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</si>
  <si>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</si>
  <si>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</si>
  <si>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</si>
  <si>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</si>
  <si>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</si>
  <si>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</si>
  <si>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</si>
  <si>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</si>
  <si>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</si>
  <si>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</si>
  <si>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</si>
  <si>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</si>
  <si>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</si>
  <si>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</si>
  <si>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</si>
  <si>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</si>
  <si>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</si>
  <si>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</si>
  <si>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</si>
  <si>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</si>
  <si>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</si>
  <si>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</si>
  <si>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</si>
  <si>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</si>
  <si>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</si>
  <si>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</si>
  <si>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</si>
  <si>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</si>
  <si>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</si>
  <si>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</si>
  <si>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</si>
  <si>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</si>
  <si>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</si>
  <si>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</si>
  <si>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</si>
  <si>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</si>
  <si>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</si>
  <si>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</si>
  <si>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</si>
  <si>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</si>
  <si>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</si>
  <si>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</si>
  <si>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</si>
  <si>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</si>
  <si>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</si>
  <si>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</si>
  <si>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</si>
  <si>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</si>
  <si>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</si>
  <si>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</si>
  <si>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</si>
  <si>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</si>
  <si>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</si>
  <si>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</si>
  <si>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</si>
  <si>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</si>
  <si>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</si>
  <si>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</si>
  <si>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</si>
  <si>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</si>
  <si>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</si>
  <si>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</si>
  <si>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</si>
  <si>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</si>
  <si>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</si>
  <si>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</si>
  <si>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</si>
  <si>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</si>
  <si>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</si>
  <si>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</si>
  <si>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</si>
  <si>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</si>
  <si>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</si>
  <si>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</si>
  <si>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</si>
  <si>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</si>
  <si>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</si>
  <si>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</si>
  <si>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</si>
  <si>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</si>
  <si>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</si>
  <si>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</si>
  <si>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</si>
  <si>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</si>
  <si>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</si>
  <si>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</si>
  <si>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</si>
  <si>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</si>
  <si>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</si>
  <si>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</si>
  <si>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</si>
  <si>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</si>
  <si>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</si>
  <si>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</si>
  <si>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</si>
  <si>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</si>
  <si>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</si>
  <si>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</si>
  <si>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</si>
  <si>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</si>
  <si>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</si>
  <si>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</si>
  <si>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</si>
  <si>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</si>
  <si>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</si>
  <si>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</si>
  <si>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</si>
  <si>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</si>
  <si>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</si>
  <si>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</si>
  <si>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</si>
  <si>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</si>
  <si>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</si>
  <si>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</si>
  <si>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</si>
  <si>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</si>
  <si>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</si>
  <si>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</si>
  <si>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</si>
  <si>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</si>
  <si>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</si>
  <si>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</si>
  <si>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</si>
  <si>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</si>
  <si>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</si>
  <si>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</si>
  <si>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</si>
  <si>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</si>
  <si>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</si>
  <si>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</si>
  <si>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</si>
  <si>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</si>
  <si>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</si>
  <si>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</si>
  <si>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</si>
  <si>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</si>
  <si>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</si>
  <si>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</si>
  <si>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</si>
  <si>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</si>
  <si>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</si>
  <si>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</si>
  <si>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</si>
  <si>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</si>
  <si>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</si>
  <si>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</si>
  <si>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</si>
  <si>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</si>
  <si>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</si>
  <si>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</si>
  <si>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</si>
  <si>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</si>
  <si>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</si>
  <si>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</si>
  <si>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</si>
  <si>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</si>
  <si>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</si>
  <si>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</si>
  <si>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</si>
  <si>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</si>
  <si>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</si>
  <si>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</si>
  <si>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</si>
  <si>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</si>
  <si>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</si>
  <si>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</si>
  <si>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</si>
  <si>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</si>
  <si>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</si>
  <si>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</si>
  <si>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</si>
  <si>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</si>
  <si>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</si>
  <si>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</si>
  <si>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</si>
  <si>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</si>
  <si>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</si>
  <si>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</si>
  <si>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</si>
  <si>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</si>
  <si>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</si>
  <si>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</si>
  <si>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</si>
  <si>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</si>
  <si>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</si>
  <si>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</si>
  <si>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</si>
  <si>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</si>
  <si>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</si>
  <si>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</si>
  <si>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</si>
  <si>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</si>
  <si>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</si>
  <si>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</si>
  <si>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</si>
  <si>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</si>
  <si>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</si>
  <si>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</si>
  <si>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</si>
  <si>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</si>
  <si>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</si>
  <si>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</si>
  <si>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</si>
  <si>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</si>
  <si>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</si>
  <si>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</si>
  <si>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</si>
  <si>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</si>
  <si>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</si>
  <si>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</si>
  <si>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</si>
  <si>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</si>
  <si>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</si>
  <si>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</si>
  <si>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</si>
  <si>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</si>
  <si>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</si>
  <si>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</si>
  <si>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</si>
  <si>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</si>
  <si>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</si>
  <si>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</si>
  <si>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</si>
  <si>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</si>
  <si>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</si>
  <si>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</si>
  <si>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</si>
  <si>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</si>
  <si>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</si>
  <si>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</si>
  <si>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</si>
  <si>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</si>
  <si>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</si>
  <si>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</si>
  <si>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</si>
  <si>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</si>
  <si>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</si>
  <si>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</si>
  <si>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</si>
  <si>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</si>
  <si>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</si>
  <si>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</si>
  <si>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</si>
  <si>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</si>
  <si>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</si>
  <si>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</si>
  <si>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</si>
  <si>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</si>
  <si>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</si>
  <si>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</si>
  <si>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</si>
  <si>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</si>
  <si>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</si>
  <si>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</si>
  <si>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</si>
  <si>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</si>
  <si>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</si>
  <si>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</si>
  <si>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</si>
  <si>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</si>
  <si>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</si>
  <si>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</si>
  <si>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</si>
  <si>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</si>
  <si>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</si>
  <si>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</si>
  <si>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</si>
  <si>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</si>
  <si>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</si>
  <si>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</si>
  <si>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</si>
  <si>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</si>
  <si>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</si>
  <si>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</si>
  <si>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</si>
  <si>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</si>
  <si>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</si>
  <si>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</si>
  <si>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</si>
  <si>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</si>
  <si>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</si>
  <si>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</si>
  <si>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</si>
  <si>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</si>
  <si>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</si>
  <si>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</si>
  <si>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</si>
  <si>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</si>
  <si>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</si>
  <si>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</si>
  <si>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</si>
  <si>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</si>
  <si>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</si>
  <si>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</si>
  <si>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</si>
  <si>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</si>
  <si>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</si>
  <si>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</si>
  <si>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</si>
  <si>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</si>
  <si>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</si>
  <si>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</si>
  <si>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</si>
  <si>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</si>
  <si>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</si>
  <si>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</si>
  <si>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</si>
  <si>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</si>
  <si>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</si>
  <si>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</si>
  <si>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</si>
  <si>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</si>
  <si>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</si>
  <si>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</si>
  <si>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</si>
  <si>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</si>
  <si>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</si>
  <si>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</si>
  <si>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</si>
  <si>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</si>
  <si>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</si>
  <si>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</si>
  <si>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</si>
  <si>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</si>
  <si>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</si>
  <si>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</si>
  <si>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</si>
  <si>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</si>
  <si>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</si>
  <si>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</si>
  <si>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</si>
  <si>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</si>
  <si>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</si>
  <si>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</si>
  <si>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</si>
  <si>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</si>
  <si>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</si>
  <si>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</si>
  <si>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</si>
  <si>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</si>
  <si>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</si>
  <si>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</si>
  <si>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</si>
  <si>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</si>
  <si>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</si>
  <si>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</si>
  <si>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</si>
  <si>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</si>
  <si>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</si>
  <si>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</si>
  <si>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</si>
  <si>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</si>
  <si>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</si>
  <si>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</si>
  <si>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</si>
  <si>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</si>
  <si>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</si>
  <si>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</si>
  <si>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</si>
  <si>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</si>
  <si>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</si>
  <si>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</si>
  <si>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</si>
  <si>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</si>
  <si>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</si>
  <si>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</si>
  <si>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</si>
  <si>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</si>
  <si>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</si>
  <si>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</si>
  <si>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</si>
  <si>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</si>
  <si>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</si>
  <si>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</si>
  <si>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</si>
  <si>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</si>
  <si>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</si>
  <si>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</si>
  <si>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</si>
  <si>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</si>
  <si>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</si>
  <si>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</si>
  <si>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</si>
  <si>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</si>
  <si>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</si>
  <si>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</si>
  <si>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</si>
  <si>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</si>
  <si>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</si>
  <si>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</si>
  <si>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</si>
  <si>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</si>
  <si>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</si>
  <si>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</si>
  <si>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</si>
  <si>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</si>
  <si>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</si>
  <si>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</si>
  <si>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</si>
  <si>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</si>
  <si>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</si>
  <si>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</si>
  <si>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</si>
  <si>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</si>
  <si>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</si>
  <si>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</si>
  <si>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</si>
  <si>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</si>
  <si>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</si>
  <si>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</si>
  <si>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</si>
  <si>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</si>
  <si>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</si>
  <si>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</si>
  <si>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</si>
  <si>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</si>
  <si>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</si>
  <si>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</si>
  <si>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</si>
  <si>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</si>
  <si>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</si>
  <si>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</si>
  <si>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</si>
  <si>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</si>
  <si>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</si>
  <si>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</si>
  <si>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</si>
  <si>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</si>
  <si>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</si>
  <si>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</si>
  <si>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</si>
  <si>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</si>
  <si>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</si>
  <si>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</si>
  <si>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</si>
  <si>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</si>
  <si>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</si>
  <si>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</si>
  <si>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</si>
  <si>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</si>
  <si>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</si>
  <si>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</si>
  <si>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</si>
  <si>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</si>
  <si>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</si>
  <si>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</si>
  <si>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</si>
  <si>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</si>
  <si>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</si>
  <si>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</si>
  <si>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</si>
  <si>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</si>
  <si>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</si>
  <si>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</si>
  <si>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</si>
  <si>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</si>
  <si>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</si>
  <si>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</si>
  <si>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</si>
  <si>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</si>
  <si>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</si>
  <si>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</si>
  <si>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</si>
  <si>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</si>
  <si>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</si>
  <si>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</si>
  <si>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</si>
  <si>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</si>
  <si>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</si>
  <si>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</si>
  <si>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</si>
  <si>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</si>
  <si>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</si>
  <si>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</si>
  <si>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</si>
  <si>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</si>
  <si>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</si>
  <si>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</si>
  <si>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</si>
  <si>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</si>
  <si>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</si>
  <si>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</si>
  <si>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</si>
  <si>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</si>
  <si>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</si>
  <si>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</si>
  <si>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</si>
  <si>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</si>
  <si>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</si>
  <si>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</si>
  <si>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</si>
  <si>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</si>
  <si>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</si>
  <si>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</si>
  <si>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</si>
  <si>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</si>
  <si>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</si>
  <si>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</si>
  <si>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</si>
  <si>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</si>
  <si>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</si>
  <si>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</si>
  <si>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</si>
  <si>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</si>
  <si>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</si>
  <si>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</si>
  <si>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</si>
  <si>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</si>
  <si>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</si>
  <si>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</si>
  <si>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</si>
  <si>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</si>
  <si>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</si>
  <si>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</si>
  <si>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</si>
  <si>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</si>
  <si>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</si>
  <si>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</si>
  <si>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</si>
  <si>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</si>
  <si>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</si>
  <si>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</si>
  <si>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</si>
  <si>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</si>
  <si>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</si>
  <si>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</si>
  <si>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</si>
  <si>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</si>
  <si>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</si>
  <si>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</si>
  <si>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</si>
  <si>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</si>
  <si>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</si>
  <si>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</si>
  <si>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</si>
  <si>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</si>
  <si>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</si>
  <si>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</si>
  <si>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</si>
  <si>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</si>
  <si>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</si>
  <si>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</si>
  <si>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</si>
  <si>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</si>
  <si>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</si>
  <si>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</si>
  <si>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</si>
  <si>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</si>
  <si>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</si>
  <si>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</si>
  <si>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</si>
  <si>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</si>
  <si>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</si>
  <si>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</si>
  <si>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</si>
  <si>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</si>
  <si>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</si>
  <si>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</si>
  <si>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</si>
  <si>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</si>
  <si>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</si>
  <si>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</si>
  <si>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</si>
  <si>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</si>
  <si>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</si>
  <si>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</si>
  <si>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</si>
  <si>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</si>
  <si>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</si>
  <si>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</si>
  <si>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</si>
  <si>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</si>
  <si>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</si>
  <si>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</si>
  <si>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</si>
  <si>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</si>
  <si>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</si>
  <si>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</si>
  <si>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</si>
  <si>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</si>
  <si>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</si>
  <si>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</si>
  <si>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</si>
  <si>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</si>
  <si>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</si>
  <si>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</si>
  <si>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</si>
  <si>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</si>
  <si>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</si>
  <si>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</si>
  <si>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</si>
  <si>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</si>
  <si>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</si>
  <si>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</si>
  <si>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</si>
  <si>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</si>
  <si>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</si>
  <si>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</si>
  <si>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</si>
  <si>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</si>
  <si>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</si>
  <si>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</si>
  <si>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</si>
  <si>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</si>
  <si>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</si>
  <si>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</si>
  <si>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</si>
  <si>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</si>
  <si>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</si>
  <si>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</si>
  <si>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</si>
  <si>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</si>
  <si>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</si>
  <si>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</si>
  <si>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</si>
  <si>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</si>
  <si>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</si>
  <si>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</si>
  <si>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</si>
  <si>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</si>
  <si>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</si>
  <si>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</si>
  <si>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</si>
  <si>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</si>
  <si>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</si>
  <si>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</si>
  <si>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</si>
  <si>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</si>
  <si>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</si>
  <si>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</si>
  <si>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</si>
  <si>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</si>
  <si>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</si>
  <si>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</si>
  <si>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</si>
  <si>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</si>
  <si>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</si>
  <si>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</si>
  <si>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</si>
  <si>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</si>
  <si>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</si>
  <si>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</si>
  <si>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</si>
  <si>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</si>
  <si>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</si>
  <si>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</si>
  <si>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</si>
  <si>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</si>
  <si>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</si>
  <si>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</si>
  <si>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</si>
  <si>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</si>
  <si>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</si>
  <si>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</si>
  <si>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</si>
  <si>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</si>
  <si>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</si>
  <si>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</si>
  <si>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</si>
  <si>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</si>
  <si>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</si>
  <si>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</si>
  <si>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</si>
  <si>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</si>
  <si>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</si>
  <si>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</si>
  <si>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</si>
  <si>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</si>
  <si>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</si>
  <si>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</si>
  <si>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</si>
  <si>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</si>
  <si>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</si>
  <si>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</si>
  <si>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</si>
  <si>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</si>
  <si>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</si>
  <si>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</si>
  <si>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</si>
  <si>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</si>
  <si>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</si>
  <si>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</si>
  <si>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</si>
  <si>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</si>
  <si>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</si>
  <si>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</si>
  <si>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</si>
  <si>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</si>
  <si>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</si>
  <si>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</si>
  <si>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</si>
  <si>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</si>
  <si>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</si>
  <si>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</si>
  <si>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</si>
  <si>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</si>
  <si>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</si>
  <si>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</si>
  <si>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</si>
  <si>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</si>
  <si>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</si>
  <si>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</si>
  <si>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</si>
  <si>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</si>
  <si>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</si>
  <si>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</si>
  <si>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</si>
  <si>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</si>
  <si>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</si>
  <si>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</si>
  <si>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</si>
  <si>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</si>
  <si>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</si>
  <si>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</si>
  <si>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</si>
  <si>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</si>
  <si>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</si>
  <si>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</si>
  <si>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</si>
  <si>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</si>
  <si>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</si>
  <si>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</si>
  <si>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</si>
  <si>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</si>
  <si>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</si>
  <si>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</si>
  <si>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</si>
  <si>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</si>
  <si>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</si>
  <si>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</si>
  <si>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</si>
  <si>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</si>
  <si>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</si>
  <si>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</si>
  <si>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</si>
  <si>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</si>
  <si>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</si>
  <si>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</si>
  <si>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</si>
  <si>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</si>
  <si>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</si>
  <si>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</si>
  <si>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</si>
  <si>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</si>
  <si>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</si>
  <si>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</si>
  <si>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</si>
  <si>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</si>
  <si>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</si>
  <si>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</si>
  <si>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</si>
  <si>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</si>
  <si>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</si>
  <si>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</si>
  <si>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</si>
  <si>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</si>
  <si>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</si>
  <si>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</si>
  <si>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</si>
  <si>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</si>
  <si>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</si>
  <si>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</si>
  <si>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</si>
  <si>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</si>
  <si>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</si>
  <si>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</si>
  <si>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</si>
  <si>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</si>
  <si>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</si>
  <si>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</si>
  <si>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</si>
  <si>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</si>
  <si>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</si>
  <si>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</si>
  <si>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</si>
  <si>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</si>
  <si>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</si>
  <si>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</si>
  <si>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</si>
  <si>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</si>
  <si>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</si>
  <si>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</si>
  <si>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</si>
  <si>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</si>
  <si>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</si>
  <si>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</si>
  <si>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</si>
  <si>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</si>
  <si>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</si>
  <si>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</si>
  <si>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</si>
  <si>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</si>
  <si>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</si>
  <si>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</si>
  <si>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</si>
  <si>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</si>
  <si>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</si>
  <si>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</si>
  <si>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</si>
  <si>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</si>
  <si>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</si>
  <si>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</si>
  <si>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</si>
  <si>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</si>
  <si>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</si>
  <si>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</si>
  <si>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</si>
  <si>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</si>
  <si>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</si>
  <si>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</si>
  <si>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</si>
  <si>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</si>
  <si>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</si>
  <si>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</si>
  <si>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</si>
  <si>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</si>
  <si>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</si>
  <si>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</si>
  <si>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</si>
  <si>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</si>
  <si>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</si>
  <si>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</si>
  <si>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</si>
  <si>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</si>
  <si>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</si>
  <si>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</si>
  <si>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</si>
  <si>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</si>
  <si>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</si>
  <si>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</si>
  <si>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</si>
  <si>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</si>
  <si>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</si>
  <si>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</si>
  <si>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</si>
  <si>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</si>
  <si>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</si>
  <si>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</si>
  <si>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</si>
  <si>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</si>
  <si>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</si>
  <si>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</si>
  <si>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</si>
  <si>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</si>
  <si>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</si>
  <si>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</si>
  <si>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</si>
  <si>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</si>
  <si>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</si>
  <si>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</si>
  <si>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</si>
  <si>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</si>
  <si>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</si>
  <si>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</si>
  <si>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</si>
  <si>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</si>
  <si>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</si>
  <si>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</si>
  <si>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</si>
  <si>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</si>
  <si>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</si>
  <si>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</si>
  <si>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</si>
  <si>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</si>
  <si>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</si>
  <si>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</si>
  <si>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</si>
  <si>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</si>
  <si>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</si>
  <si>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</si>
  <si>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</si>
  <si>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</si>
  <si>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</si>
  <si>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</si>
  <si>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</si>
  <si>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</si>
  <si>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</si>
  <si>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</si>
  <si>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</si>
  <si>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</si>
  <si>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</si>
  <si>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</si>
  <si>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</si>
  <si>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</si>
  <si>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</si>
  <si>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</si>
  <si>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</si>
  <si>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</si>
  <si>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</si>
  <si>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</si>
  <si>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</si>
  <si>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</si>
  <si>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</si>
  <si>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</si>
  <si>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</si>
  <si>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</si>
  <si>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</si>
  <si>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</si>
  <si>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</si>
  <si>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</si>
  <si>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</si>
  <si>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</si>
  <si>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</si>
  <si>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</si>
  <si>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</si>
  <si>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</si>
  <si>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</si>
  <si>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</si>
  <si>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</si>
  <si>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</si>
  <si>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</si>
  <si>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</si>
  <si>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</si>
  <si>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</si>
  <si>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</si>
  <si>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</si>
  <si>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</si>
  <si>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</si>
  <si>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</si>
  <si>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</si>
  <si>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</si>
  <si>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</si>
  <si>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</si>
  <si>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</si>
  <si>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</si>
  <si>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</si>
  <si>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</si>
  <si>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</si>
  <si>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</si>
  <si>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</si>
  <si>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</si>
  <si>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</si>
  <si>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</si>
  <si>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</si>
  <si>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</si>
  <si>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</si>
  <si>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</si>
  <si>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</si>
  <si>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</si>
  <si>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</si>
  <si>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</si>
  <si>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</si>
  <si>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</si>
  <si>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</si>
  <si>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</si>
  <si>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</si>
  <si>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</si>
  <si>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</si>
  <si>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</si>
  <si>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</si>
  <si>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</si>
  <si>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</si>
  <si>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</si>
  <si>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</si>
  <si>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</si>
  <si>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</si>
  <si>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</si>
  <si>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</si>
  <si>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</si>
  <si>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</si>
  <si>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</si>
  <si>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</si>
  <si>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</si>
  <si>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</si>
  <si>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</si>
  <si>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</si>
  <si>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</si>
  <si>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</si>
  <si>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</si>
  <si>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</si>
  <si>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</si>
  <si>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</si>
  <si>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</si>
  <si>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</si>
  <si>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</si>
  <si>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</si>
  <si>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</si>
  <si>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</si>
  <si>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</si>
  <si>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</si>
  <si>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</si>
  <si>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</si>
  <si>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</si>
  <si>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</si>
  <si>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</si>
  <si>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</si>
  <si>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</si>
  <si>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</si>
  <si>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</si>
  <si>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</si>
  <si>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</si>
  <si>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</si>
  <si>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</si>
  <si>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</si>
  <si>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</si>
  <si>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</si>
  <si>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</si>
  <si>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</si>
  <si>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</si>
  <si>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</si>
  <si>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</si>
  <si>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</si>
  <si>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</si>
  <si>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</si>
  <si>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</si>
  <si>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</si>
  <si>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</si>
  <si>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</si>
  <si>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</si>
  <si>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</si>
  <si>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</si>
  <si>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</si>
  <si>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</si>
  <si>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</si>
  <si>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</si>
  <si>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</si>
  <si>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</si>
  <si>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</si>
  <si>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</si>
  <si>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</si>
  <si>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</si>
  <si>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</si>
  <si>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</si>
  <si>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</si>
  <si>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</si>
  <si>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</si>
  <si>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</si>
  <si>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</si>
  <si>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</si>
  <si>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</si>
  <si>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</si>
  <si>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</si>
  <si>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</si>
  <si>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</si>
  <si>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</si>
  <si>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</si>
  <si>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</si>
  <si>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</si>
  <si>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</si>
  <si>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</si>
  <si>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</si>
  <si>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</si>
  <si>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</si>
  <si>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</si>
  <si>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</si>
  <si>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</si>
  <si>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</si>
  <si>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</si>
  <si>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</si>
  <si>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</si>
  <si>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</si>
  <si>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</si>
  <si>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</si>
  <si>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</si>
  <si>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</si>
  <si>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</si>
  <si>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</si>
  <si>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</si>
  <si>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</si>
  <si>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</si>
  <si>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</si>
  <si>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</si>
  <si>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</si>
  <si>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</si>
  <si>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</si>
  <si>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</si>
  <si>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</si>
  <si>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</si>
  <si>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</si>
  <si>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</si>
  <si>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</si>
  <si>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</si>
  <si>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</si>
  <si>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</si>
  <si>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</si>
  <si>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</si>
  <si>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</si>
  <si>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</si>
  <si>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</si>
  <si>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</si>
  <si>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</si>
  <si>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</si>
  <si>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</si>
  <si>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</si>
  <si>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</si>
  <si>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</si>
  <si>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</si>
  <si>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</si>
  <si>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</si>
  <si>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</si>
  <si>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</si>
  <si>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</si>
  <si>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</si>
  <si>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</si>
  <si>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</si>
  <si>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</si>
  <si>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</si>
  <si>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</si>
  <si>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</si>
  <si>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</si>
  <si>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</si>
  <si>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</si>
  <si>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</si>
  <si>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</si>
  <si>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</si>
  <si>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</si>
  <si>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</si>
  <si>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</si>
  <si>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</si>
  <si>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</si>
  <si>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</si>
  <si>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</si>
  <si>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</si>
  <si>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</si>
  <si>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</si>
  <si>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</si>
  <si>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</si>
  <si>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</si>
  <si>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</si>
  <si>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</si>
  <si>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</si>
  <si>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</si>
  <si>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</si>
  <si>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</si>
  <si>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</si>
  <si>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</si>
  <si>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</si>
  <si>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</si>
  <si>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</si>
  <si>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</si>
  <si>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</si>
  <si>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</si>
  <si>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</si>
  <si>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</si>
  <si>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</si>
  <si>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</si>
  <si>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</si>
  <si>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</si>
  <si>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</si>
  <si>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</si>
  <si>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</si>
  <si>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</si>
  <si>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</si>
  <si>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</si>
  <si>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</si>
  <si>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</si>
  <si>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</si>
  <si>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</si>
  <si>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</si>
  <si>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</si>
  <si>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</si>
  <si>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</si>
  <si>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</si>
  <si>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</si>
  <si>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</si>
  <si>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</si>
  <si>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</si>
  <si>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</si>
  <si>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</si>
  <si>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</si>
  <si>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</si>
  <si>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</si>
  <si>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</si>
  <si>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</si>
  <si>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</si>
  <si>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</si>
  <si>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</si>
  <si>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</si>
  <si>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</si>
  <si>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</si>
  <si>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</si>
  <si>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</si>
  <si>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</si>
  <si>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</si>
  <si>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</si>
  <si>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</si>
  <si>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</si>
  <si>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</si>
  <si>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</si>
  <si>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</si>
  <si>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</si>
  <si>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</si>
  <si>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</si>
  <si>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</si>
  <si>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</si>
  <si>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</si>
  <si>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</si>
  <si>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</si>
  <si>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</si>
  <si>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</si>
  <si>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</si>
  <si>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</si>
  <si>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</si>
  <si>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</si>
  <si>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</si>
  <si>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</si>
  <si>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</si>
  <si>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</si>
  <si>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</si>
  <si>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</si>
  <si>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</si>
  <si>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</si>
  <si>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</si>
  <si>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</si>
  <si>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</si>
  <si>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</si>
  <si>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</si>
  <si>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</si>
  <si>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</si>
  <si>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</si>
  <si>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</si>
  <si>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</si>
  <si>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</si>
  <si>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</si>
  <si>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</si>
  <si>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</si>
  <si>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</si>
  <si>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</si>
  <si>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</si>
  <si>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</si>
  <si>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</si>
  <si>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</si>
  <si>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</si>
  <si>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</si>
  <si>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</si>
  <si>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</si>
  <si>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</si>
  <si>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</si>
  <si>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</si>
  <si>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</si>
  <si>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</si>
  <si>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</si>
  <si>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</si>
  <si>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</si>
  <si>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</si>
  <si>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</si>
  <si>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</si>
  <si>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</si>
  <si>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</si>
  <si>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</si>
  <si>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</si>
  <si>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</si>
  <si>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</si>
  <si>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</si>
  <si>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</si>
  <si>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</si>
  <si>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</si>
  <si>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</si>
  <si>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</si>
  <si>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</si>
  <si>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</si>
  <si>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</si>
  <si>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</si>
  <si>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</si>
  <si>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</si>
  <si>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</si>
  <si>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</si>
  <si>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</si>
  <si>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</si>
  <si>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</si>
  <si>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</si>
  <si>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</si>
  <si>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</si>
  <si>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</si>
  <si>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</si>
  <si>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</si>
  <si>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</si>
  <si>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</si>
  <si>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</si>
  <si>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</si>
  <si>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</si>
  <si>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</si>
  <si>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</si>
  <si>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</si>
  <si>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</si>
  <si>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</si>
  <si>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</si>
  <si>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</si>
  <si>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</si>
  <si>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</si>
  <si>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</si>
  <si>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</si>
  <si>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</si>
  <si>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</si>
  <si>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</si>
  <si>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</si>
  <si>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</si>
  <si>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</si>
  <si>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</si>
  <si>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</si>
  <si>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</si>
  <si>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</si>
  <si>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</si>
  <si>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</si>
  <si>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</si>
  <si>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</si>
  <si>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</si>
  <si>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</si>
  <si>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</si>
  <si>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</si>
  <si>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</si>
  <si>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</si>
  <si>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</si>
  <si>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</si>
  <si>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</si>
  <si>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</si>
  <si>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</si>
  <si>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</si>
  <si>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</si>
  <si>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</si>
  <si>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</si>
  <si>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</si>
  <si>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</si>
  <si>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</si>
  <si>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</si>
  <si>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</si>
  <si>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</si>
  <si>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</si>
  <si>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</si>
  <si>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</si>
  <si>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</si>
  <si>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</si>
  <si>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</si>
  <si>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</si>
  <si>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</si>
  <si>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</si>
  <si>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</si>
  <si>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</si>
  <si>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</si>
  <si>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</si>
  <si>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</si>
  <si>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</si>
  <si>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</si>
  <si>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</si>
  <si>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</si>
  <si>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</si>
  <si>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</si>
  <si>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</si>
  <si>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</si>
  <si>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</si>
  <si>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</si>
  <si>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</si>
  <si>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</si>
  <si>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</si>
  <si>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</si>
  <si>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</si>
  <si>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</si>
  <si>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</si>
  <si>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</si>
  <si>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</si>
  <si>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</si>
  <si>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</si>
  <si>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</si>
  <si>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</si>
  <si>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</si>
  <si>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</si>
  <si>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</si>
  <si>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</si>
  <si>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</si>
  <si>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</si>
  <si>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</si>
  <si>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</si>
  <si>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</si>
  <si>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</si>
  <si>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</si>
  <si>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</si>
  <si>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</si>
  <si>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</si>
  <si>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</si>
  <si>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</si>
  <si>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</si>
  <si>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</si>
  <si>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</si>
  <si>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</si>
  <si>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</si>
  <si>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</si>
  <si>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</si>
  <si>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</si>
  <si>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</si>
  <si>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</si>
  <si>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</si>
  <si>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</si>
  <si>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</si>
  <si>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</si>
  <si>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</si>
  <si>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</si>
  <si>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</si>
  <si>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</si>
  <si>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</si>
  <si>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</si>
  <si>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</si>
  <si>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</si>
  <si>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</si>
  <si>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</si>
  <si>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</si>
  <si>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</si>
  <si>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</si>
  <si>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</si>
  <si>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</si>
  <si>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</si>
  <si>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</si>
  <si>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</si>
  <si>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</si>
  <si>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</si>
  <si>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</si>
  <si>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</si>
  <si>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</si>
  <si>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</si>
  <si>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</si>
  <si>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</si>
  <si>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</si>
  <si>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</si>
  <si>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</si>
  <si>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</si>
  <si>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</si>
  <si>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</si>
  <si>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</si>
  <si>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</si>
  <si>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</si>
  <si>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</si>
  <si>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</si>
  <si>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</si>
  <si>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</si>
  <si>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</si>
  <si>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</si>
  <si>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</si>
  <si>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</si>
  <si>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</si>
  <si>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</si>
  <si>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</si>
  <si>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</si>
  <si>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</si>
  <si>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</si>
  <si>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</si>
  <si>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</si>
  <si>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</si>
  <si>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</si>
  <si>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</si>
  <si>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</si>
  <si>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</si>
  <si>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</si>
  <si>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</si>
  <si>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</si>
  <si>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</si>
  <si>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</si>
  <si>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</si>
  <si>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</si>
  <si>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</si>
  <si>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</si>
  <si>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</si>
  <si>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</si>
  <si>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</si>
  <si>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</si>
  <si>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</si>
  <si>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</si>
  <si>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</si>
  <si>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</si>
  <si>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</si>
  <si>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</si>
  <si>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</si>
  <si>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</si>
  <si>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</si>
  <si>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</si>
  <si>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</si>
  <si>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</si>
  <si>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</si>
  <si>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</si>
  <si>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</si>
  <si>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</si>
  <si>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</si>
  <si>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</si>
  <si>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</si>
  <si>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</si>
  <si>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</si>
  <si>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</si>
  <si>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</si>
  <si>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</si>
  <si>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</si>
  <si>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</si>
  <si>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</si>
  <si>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</si>
  <si>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</si>
  <si>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</si>
  <si>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</si>
  <si>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</si>
  <si>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</si>
  <si>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</si>
  <si>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</si>
  <si>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</si>
  <si>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</si>
  <si>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</si>
  <si>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</si>
  <si>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</si>
  <si>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</si>
  <si>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</si>
  <si>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</si>
  <si>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</si>
  <si>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</si>
  <si>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</si>
  <si>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</si>
  <si>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</si>
  <si>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</si>
  <si>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</si>
  <si>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</si>
  <si>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</si>
  <si>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</si>
  <si>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</si>
  <si>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</si>
  <si>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</si>
  <si>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</si>
  <si>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</si>
  <si>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</si>
  <si>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</si>
  <si>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</si>
  <si>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</si>
  <si>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</si>
  <si>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</si>
  <si>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</si>
  <si>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</si>
  <si>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</si>
  <si>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</si>
  <si>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</si>
  <si>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</si>
  <si>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</si>
  <si>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</si>
  <si>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</si>
  <si>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</si>
  <si>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</si>
  <si>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</si>
  <si>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</si>
  <si>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</si>
  <si>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</si>
  <si>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</si>
  <si>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</si>
  <si>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</si>
  <si>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</si>
  <si>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</si>
  <si>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</si>
  <si>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</si>
  <si>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</si>
  <si>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</si>
  <si>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</si>
  <si>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</si>
  <si>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</si>
  <si>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</si>
  <si>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</si>
  <si>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</si>
  <si>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</si>
  <si>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</si>
  <si>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</si>
  <si>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</si>
  <si>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</si>
  <si>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</si>
  <si>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</si>
  <si>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</si>
  <si>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</si>
  <si>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</si>
  <si>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</si>
  <si>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</si>
  <si>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</si>
  <si>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</si>
  <si>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</si>
  <si>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</si>
  <si>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</si>
  <si>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</si>
  <si>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</si>
  <si>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</si>
  <si>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</si>
  <si>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</si>
  <si>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</si>
  <si>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</si>
  <si>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</si>
  <si>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</si>
  <si>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</si>
  <si>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</si>
  <si>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</si>
  <si>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</si>
  <si>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</si>
  <si>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</si>
  <si>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</si>
  <si>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</si>
  <si>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</si>
  <si>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</si>
  <si>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</si>
  <si>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</si>
  <si>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</si>
  <si>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</si>
  <si>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</si>
  <si>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</si>
  <si>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</si>
  <si>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</si>
  <si>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</si>
  <si>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</si>
  <si>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</si>
  <si>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</si>
  <si>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</si>
  <si>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</si>
  <si>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</si>
  <si>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</si>
  <si>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</si>
  <si>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</si>
  <si>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</si>
  <si>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</si>
  <si>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</si>
  <si>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</si>
  <si>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</si>
  <si>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</si>
  <si>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</si>
  <si>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</si>
  <si>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</si>
  <si>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</si>
  <si>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</si>
  <si>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</si>
  <si>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</si>
  <si>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</si>
  <si>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</si>
  <si>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</si>
  <si>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</si>
  <si>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</si>
  <si>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</si>
  <si>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</si>
  <si>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</si>
  <si>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</si>
  <si>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</si>
  <si>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</si>
  <si>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</si>
  <si>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</si>
  <si>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</si>
  <si>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</si>
  <si>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</si>
  <si>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</si>
  <si>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</si>
  <si>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</si>
  <si>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</si>
  <si>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</si>
  <si>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</si>
  <si>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</si>
  <si>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</si>
  <si>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</si>
  <si>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</si>
  <si>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</si>
  <si>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</si>
  <si>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</si>
  <si>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</si>
  <si>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</si>
  <si>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</si>
  <si>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</si>
  <si>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</si>
  <si>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</si>
  <si>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</si>
  <si>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</si>
  <si>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</si>
  <si>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</si>
  <si>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</si>
  <si>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</si>
  <si>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</si>
  <si>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</si>
  <si>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</si>
  <si>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</si>
  <si>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</si>
  <si>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</si>
  <si>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</si>
  <si>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</si>
  <si>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</si>
  <si>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</si>
  <si>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</si>
  <si>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</si>
  <si>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</si>
  <si>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</si>
  <si>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</si>
  <si>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</si>
  <si>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</si>
  <si>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</si>
  <si>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</si>
  <si>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</si>
  <si>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</si>
  <si>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</si>
  <si>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</si>
  <si>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</si>
  <si>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</si>
  <si>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</si>
  <si>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</si>
  <si>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</si>
  <si>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</si>
  <si>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</si>
  <si>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</si>
  <si>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</si>
  <si>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</si>
  <si>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</si>
  <si>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</si>
  <si>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</si>
  <si>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</si>
  <si>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</si>
  <si>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</si>
  <si>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</si>
  <si>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</si>
  <si>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</si>
  <si>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</si>
  <si>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</si>
  <si>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</si>
  <si>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</si>
  <si>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</si>
  <si>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</si>
  <si>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</si>
  <si>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</si>
  <si>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</si>
  <si>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</si>
  <si>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</si>
  <si>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</si>
  <si>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</si>
  <si>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</si>
  <si>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</si>
  <si>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</si>
  <si>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</si>
  <si>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</si>
  <si>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</si>
  <si>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</si>
  <si>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</si>
  <si>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</si>
  <si>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</si>
  <si>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</si>
  <si>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</si>
  <si>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</si>
  <si>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</si>
  <si>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</si>
  <si>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</si>
  <si>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</si>
  <si>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</si>
  <si>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</si>
  <si>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</si>
  <si>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</si>
  <si>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</si>
  <si>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</si>
  <si>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</si>
  <si>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</si>
  <si>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</si>
  <si>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</si>
  <si>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</si>
  <si>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</si>
  <si>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</si>
  <si>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</si>
  <si>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</si>
  <si>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</si>
  <si>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</si>
  <si>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</si>
  <si>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</si>
  <si>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</si>
  <si>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</si>
  <si>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</si>
  <si>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</si>
  <si>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</si>
  <si>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</si>
  <si>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</si>
  <si>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</si>
  <si>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</si>
  <si>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</si>
  <si>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</si>
  <si>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</si>
  <si>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</si>
  <si>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</si>
  <si>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</si>
  <si>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</si>
  <si>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</si>
  <si>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</si>
  <si>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</si>
  <si>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</si>
  <si>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</si>
  <si>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</si>
  <si>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</si>
  <si>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</si>
  <si>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</si>
  <si>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</si>
  <si>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</si>
  <si>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</si>
  <si>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</si>
  <si>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</si>
  <si>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</si>
  <si>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</si>
  <si>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</si>
  <si>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</si>
  <si>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</si>
  <si>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</si>
  <si>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</si>
  <si>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</si>
  <si>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</si>
  <si>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</si>
  <si>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</si>
  <si>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</si>
  <si>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</si>
  <si>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</si>
  <si>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</si>
  <si>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</si>
  <si>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</si>
  <si>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</si>
  <si>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</si>
  <si>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</si>
  <si>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</si>
  <si>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</si>
  <si>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</si>
  <si>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</si>
  <si>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</si>
  <si>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</si>
  <si>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</si>
  <si>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</si>
  <si>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</si>
  <si>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</si>
  <si>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</si>
  <si>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</si>
  <si>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</si>
  <si>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</si>
  <si>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</si>
  <si>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</si>
  <si>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</si>
  <si>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</si>
  <si>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</si>
  <si>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</si>
  <si>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</si>
  <si>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</si>
  <si>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</si>
  <si>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</si>
  <si>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</si>
  <si>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</si>
  <si>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</si>
  <si>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</si>
  <si>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</si>
  <si>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</si>
  <si>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</si>
  <si>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</si>
  <si>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</si>
  <si>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</si>
  <si>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</si>
  <si>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</si>
  <si>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</si>
  <si>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</si>
  <si>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</si>
  <si>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</si>
  <si>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</si>
  <si>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</si>
  <si>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</si>
  <si>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</si>
  <si>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</si>
  <si>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</si>
  <si>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</si>
  <si>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</si>
  <si>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</si>
  <si>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</si>
  <si>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</si>
  <si>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</si>
  <si>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</si>
  <si>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</si>
  <si>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</si>
  <si>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</si>
  <si>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</si>
  <si>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</si>
  <si>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</si>
  <si>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</si>
  <si>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</si>
  <si>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</si>
  <si>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</si>
  <si>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</si>
  <si>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</si>
  <si>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</si>
  <si>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</si>
  <si>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</si>
  <si>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</si>
  <si>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</si>
  <si>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</si>
  <si>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</si>
  <si>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</si>
  <si>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</si>
  <si>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</si>
  <si>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</si>
  <si>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</si>
  <si>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</si>
  <si>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</si>
  <si>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</si>
  <si>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</si>
  <si>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</si>
  <si>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</si>
  <si>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</si>
  <si>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</si>
  <si>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</si>
  <si>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</si>
  <si>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</si>
  <si>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</si>
  <si>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</si>
  <si>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</si>
  <si>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</si>
  <si>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</si>
  <si>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</si>
  <si>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</si>
  <si>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</si>
  <si>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</si>
  <si>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</si>
  <si>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</si>
  <si>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</si>
  <si>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</si>
  <si>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</si>
  <si>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</si>
  <si>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</si>
  <si>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</si>
  <si>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</si>
  <si>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</si>
  <si>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</si>
  <si>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</si>
  <si>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</si>
  <si>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</si>
  <si>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</si>
  <si>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</si>
  <si>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</si>
  <si>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</si>
  <si>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</si>
  <si>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</si>
  <si>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</si>
  <si>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</si>
  <si>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</si>
  <si>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</si>
  <si>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</si>
  <si>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</si>
  <si>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</si>
  <si>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</si>
  <si>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</si>
  <si>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</si>
  <si>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</si>
  <si>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</si>
  <si>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</si>
  <si>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</si>
  <si>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</si>
  <si>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</si>
  <si>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</si>
  <si>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</si>
  <si>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</si>
  <si>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</si>
  <si>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</si>
  <si>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</si>
  <si>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</si>
  <si>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</si>
  <si>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</si>
  <si>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</si>
  <si>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</si>
  <si>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</si>
  <si>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</si>
  <si>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</si>
  <si>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</si>
  <si>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</si>
  <si>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</si>
  <si>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</si>
  <si>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</si>
  <si>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</si>
  <si>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</si>
  <si>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</si>
  <si>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</si>
  <si>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</si>
  <si>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</si>
  <si>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</si>
  <si>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</si>
  <si>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</si>
  <si>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</si>
  <si>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</si>
  <si>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</si>
  <si>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</si>
  <si>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</si>
  <si>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</si>
  <si>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</si>
  <si>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</si>
  <si>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</si>
  <si>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</si>
  <si>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</si>
  <si>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</si>
  <si>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</si>
  <si>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</si>
  <si>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</si>
  <si>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</si>
  <si>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</si>
  <si>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</si>
  <si>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</si>
  <si>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</si>
  <si>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</si>
  <si>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</si>
  <si>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</si>
  <si>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</si>
  <si>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</si>
  <si>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</si>
  <si>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</si>
  <si>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</si>
  <si>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</si>
  <si>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</si>
  <si>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</si>
  <si>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</si>
  <si>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</si>
  <si>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</si>
  <si>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</si>
  <si>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</si>
  <si>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</si>
  <si>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</si>
  <si>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</si>
  <si>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</si>
  <si>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</si>
  <si>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</si>
  <si>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</si>
  <si>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</si>
  <si>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</si>
  <si>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</si>
  <si>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</si>
  <si>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</si>
  <si>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</si>
  <si>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</si>
  <si>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</si>
  <si>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</si>
  <si>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</si>
  <si>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</si>
  <si>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</si>
  <si>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</si>
  <si>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</si>
  <si>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</si>
  <si>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</si>
  <si>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</si>
  <si>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</si>
  <si>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</si>
  <si>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</si>
  <si>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</si>
  <si>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</si>
  <si>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</si>
  <si>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</si>
  <si>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</si>
  <si>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</si>
  <si>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</si>
  <si>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</si>
  <si>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</si>
  <si>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</si>
  <si>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</si>
  <si>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</si>
  <si>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</si>
  <si>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</si>
  <si>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</si>
  <si>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</si>
  <si>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</si>
  <si>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</si>
  <si>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</si>
  <si>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</si>
  <si>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</si>
  <si>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</si>
  <si>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</si>
  <si>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</si>
  <si>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</si>
  <si>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</si>
  <si>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</si>
  <si>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</si>
  <si>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</si>
  <si>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</si>
  <si>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</si>
  <si>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</si>
  <si>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</si>
  <si>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</si>
  <si>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</si>
  <si>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</si>
  <si>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</si>
  <si>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</si>
  <si>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</si>
  <si>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</si>
  <si>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</si>
  <si>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</si>
  <si>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</si>
  <si>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</si>
  <si>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</si>
  <si>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</si>
  <si>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</si>
  <si>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</si>
  <si>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</si>
  <si>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</si>
  <si>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</si>
  <si>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</si>
  <si>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</si>
  <si>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</si>
  <si>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</si>
  <si>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</si>
  <si>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</si>
  <si>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</si>
  <si>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</si>
  <si>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</si>
  <si>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</si>
  <si>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</si>
  <si>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</si>
  <si>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</si>
  <si>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</si>
  <si>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</si>
  <si>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</si>
  <si>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</si>
  <si>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</si>
  <si>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</si>
  <si>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</si>
  <si>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</si>
  <si>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</si>
  <si>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</si>
  <si>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</si>
  <si>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</si>
  <si>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</si>
  <si>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</si>
  <si>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</si>
  <si>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</si>
  <si>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</si>
  <si>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</si>
  <si>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</si>
  <si>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</si>
  <si>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</si>
  <si>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</si>
  <si>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</si>
  <si>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</si>
  <si>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</si>
  <si>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</si>
  <si>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</si>
  <si>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</si>
  <si>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</si>
  <si>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</si>
  <si>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</si>
  <si>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</si>
  <si>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</si>
  <si>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</si>
  <si>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</si>
  <si>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</si>
  <si>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</si>
  <si>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</si>
  <si>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</si>
  <si>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</si>
  <si>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</si>
  <si>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</si>
  <si>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</si>
  <si>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</si>
  <si>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</si>
  <si>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</si>
  <si>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</si>
  <si>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</si>
  <si>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</si>
  <si>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</si>
  <si>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</si>
  <si>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</si>
  <si>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</si>
  <si>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</si>
  <si>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</si>
  <si>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</si>
  <si>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</si>
  <si>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</si>
  <si>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</si>
  <si>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</si>
  <si>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</si>
  <si>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</si>
  <si>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</si>
  <si>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</si>
  <si>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</si>
  <si>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</si>
  <si>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</si>
  <si>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</si>
  <si>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</si>
  <si>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</si>
  <si>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</si>
  <si>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</si>
  <si>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</si>
  <si>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</si>
  <si>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</si>
  <si>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</si>
  <si>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</si>
  <si>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</si>
  <si>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</si>
  <si>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</si>
  <si>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</si>
  <si>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</si>
  <si>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</si>
  <si>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</si>
  <si>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</si>
  <si>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</si>
  <si>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</si>
  <si>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</si>
  <si>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</si>
  <si>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</si>
  <si>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</si>
  <si>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</si>
  <si>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</si>
  <si>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</si>
  <si>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</si>
  <si>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</si>
  <si>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</si>
  <si>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</si>
  <si>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</si>
  <si>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</si>
  <si>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</si>
  <si>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</si>
  <si>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</si>
  <si>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</si>
  <si>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</si>
  <si>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</si>
  <si>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</si>
  <si>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</si>
  <si>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</si>
  <si>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</si>
  <si>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</si>
  <si>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</si>
  <si>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</si>
  <si>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</si>
  <si>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</si>
  <si>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</si>
  <si>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</si>
  <si>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</si>
  <si>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</si>
  <si>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</si>
  <si>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</si>
  <si>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</si>
  <si>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</si>
  <si>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</si>
  <si>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</si>
  <si>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</si>
  <si>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</si>
  <si>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</si>
  <si>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</si>
  <si>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</si>
  <si>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</si>
  <si>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</si>
  <si>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</si>
  <si>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</si>
  <si>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</si>
  <si>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</si>
  <si>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</si>
  <si>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</si>
  <si>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</si>
  <si>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</si>
  <si>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</si>
  <si>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</si>
  <si>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</si>
  <si>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</si>
  <si>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</si>
  <si>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</si>
  <si>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</si>
  <si>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</si>
  <si>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</si>
  <si>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</si>
  <si>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</si>
  <si>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</si>
  <si>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</si>
  <si>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</si>
  <si>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</si>
  <si>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</si>
  <si>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</si>
  <si>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</si>
  <si>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</si>
  <si>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</si>
  <si>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</si>
  <si>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</si>
  <si>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</si>
  <si>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</si>
  <si>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</si>
  <si>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</si>
  <si>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</si>
  <si>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</si>
  <si>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</si>
  <si>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</si>
  <si>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</si>
  <si>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</si>
  <si>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</si>
  <si>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</si>
  <si>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</si>
  <si>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</si>
  <si>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</si>
  <si>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</si>
  <si>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</si>
  <si>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</si>
  <si>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</si>
  <si>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</si>
  <si>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</si>
  <si>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</si>
  <si>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</si>
  <si>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</si>
  <si>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</si>
  <si>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</si>
  <si>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</si>
  <si>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</si>
  <si>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</si>
  <si>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</si>
  <si>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</si>
  <si>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</si>
  <si>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</si>
  <si>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</si>
  <si>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</si>
  <si>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</si>
  <si>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</si>
  <si>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</si>
  <si>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</si>
  <si>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</si>
  <si>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</si>
  <si>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</si>
  <si>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</si>
  <si>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</si>
  <si>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</si>
  <si>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</si>
  <si>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</si>
  <si>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</si>
  <si>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</si>
  <si>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</si>
  <si>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</si>
  <si>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</si>
  <si>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</si>
  <si>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</si>
  <si>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</si>
  <si>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</si>
  <si>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</si>
  <si>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</si>
  <si>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</si>
  <si>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</si>
  <si>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</si>
  <si>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</si>
  <si>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</si>
  <si>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</si>
  <si>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</si>
  <si>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</si>
  <si>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</si>
  <si>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</si>
  <si>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</si>
  <si>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</si>
  <si>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</si>
  <si>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</si>
  <si>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</si>
  <si>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</si>
  <si>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</si>
  <si>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</si>
  <si>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</si>
  <si>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</si>
  <si>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</si>
  <si>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</si>
  <si>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</si>
  <si>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</si>
  <si>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</si>
  <si>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</si>
  <si>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</si>
  <si>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</si>
  <si>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</si>
  <si>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</si>
  <si>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</si>
  <si>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</si>
  <si>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</si>
  <si>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</si>
  <si>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</si>
  <si>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</si>
  <si>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</si>
  <si>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</si>
  <si>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</si>
  <si>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</si>
  <si>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</si>
  <si>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</si>
  <si>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</si>
  <si>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</si>
  <si>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</si>
  <si>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</si>
  <si>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</si>
  <si>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</si>
  <si>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</si>
  <si>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</si>
  <si>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</si>
  <si>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</si>
  <si>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</si>
  <si>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</si>
  <si>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</si>
  <si>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</si>
  <si>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</si>
  <si>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</si>
  <si>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</si>
  <si>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</si>
  <si>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</si>
  <si>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</si>
  <si>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</si>
  <si>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</si>
  <si>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</si>
  <si>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</si>
  <si>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</si>
  <si>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</si>
  <si>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</si>
  <si>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</si>
  <si>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</si>
  <si>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</si>
  <si>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</si>
  <si>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</si>
  <si>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</si>
  <si>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</si>
  <si>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</si>
  <si>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</si>
  <si>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</si>
  <si>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</si>
  <si>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</si>
  <si>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</si>
  <si>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</si>
  <si>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</si>
  <si>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</si>
  <si>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</si>
  <si>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</si>
  <si>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</si>
  <si>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</si>
  <si>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</si>
  <si>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</si>
  <si>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</si>
  <si>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</si>
  <si>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</si>
  <si>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</si>
  <si>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</si>
  <si>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</si>
  <si>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</si>
  <si>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</si>
  <si>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</si>
  <si>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</si>
  <si>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</si>
  <si>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</si>
  <si>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</si>
  <si>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</si>
  <si>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</si>
  <si>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</si>
  <si>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</si>
  <si>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</si>
  <si>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</si>
  <si>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</si>
  <si>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</si>
  <si>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</si>
  <si>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</si>
  <si>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</si>
  <si>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</si>
  <si>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</si>
  <si>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</si>
  <si>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</si>
  <si>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</si>
  <si>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</si>
  <si>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</si>
  <si>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</si>
  <si>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</si>
  <si>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</si>
  <si>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</si>
  <si>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</si>
  <si>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</si>
  <si>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</si>
  <si>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</si>
  <si>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</si>
  <si>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</si>
  <si>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</si>
  <si>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</si>
  <si>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</si>
  <si>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</si>
  <si>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</si>
  <si>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</si>
  <si>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</si>
  <si>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</si>
  <si>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</si>
  <si>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</si>
  <si>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</si>
  <si>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</si>
  <si>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</si>
  <si>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</si>
  <si>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</si>
  <si>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</si>
  <si>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</si>
  <si>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</si>
  <si>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</si>
  <si>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</si>
  <si>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</si>
  <si>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</si>
  <si>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</si>
  <si>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</si>
  <si>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</si>
  <si>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</si>
  <si>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</si>
  <si>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</si>
  <si>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</si>
  <si>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</si>
  <si>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</si>
  <si>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</si>
  <si>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</si>
  <si>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</si>
  <si>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</si>
  <si>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</si>
  <si>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</si>
  <si>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</si>
  <si>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</si>
  <si>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</si>
  <si>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</si>
  <si>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</si>
  <si>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</si>
  <si>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</si>
  <si>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</si>
  <si>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</si>
  <si>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</si>
  <si>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</si>
  <si>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</si>
  <si>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</si>
  <si>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</si>
  <si>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</si>
  <si>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</si>
  <si>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</si>
  <si>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</si>
  <si>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</si>
  <si>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</si>
  <si>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</si>
  <si>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</si>
  <si>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</si>
  <si>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</si>
  <si>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</si>
  <si>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</si>
  <si>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</si>
  <si>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</si>
  <si>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</si>
  <si>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</si>
  <si>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</si>
  <si>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</si>
  <si>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</si>
  <si>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</si>
  <si>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</si>
  <si>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</si>
  <si>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</si>
  <si>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</si>
  <si>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</si>
  <si>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</si>
  <si>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</si>
  <si>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</si>
  <si>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</si>
  <si>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</si>
  <si>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</si>
  <si>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</si>
  <si>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</si>
  <si>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</si>
  <si>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</si>
  <si>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</si>
  <si>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</si>
  <si>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</si>
  <si>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</si>
  <si>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</si>
  <si>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</si>
  <si>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</si>
  <si>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</si>
  <si>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</si>
  <si>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</si>
  <si>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</si>
  <si>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</si>
  <si>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</si>
  <si>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</si>
  <si>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</si>
  <si>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</si>
  <si>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</si>
  <si>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</si>
  <si>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</si>
  <si>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</si>
  <si>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</si>
  <si>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</si>
  <si>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</si>
  <si>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</si>
  <si>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</si>
  <si>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</si>
  <si>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</si>
  <si>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</si>
  <si>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</si>
  <si>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</si>
  <si>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</si>
  <si>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</si>
  <si>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</si>
  <si>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</si>
  <si>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</si>
  <si>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</si>
  <si>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</si>
  <si>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</si>
  <si>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</si>
  <si>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</si>
  <si>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</si>
  <si>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</si>
  <si>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</si>
  <si>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</si>
  <si>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</si>
  <si>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</si>
  <si>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</si>
  <si>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</si>
  <si>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</si>
  <si>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</si>
  <si>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</si>
  <si>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</si>
  <si>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</si>
  <si>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</si>
  <si>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</si>
  <si>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</si>
  <si>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</si>
  <si>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</si>
  <si>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</si>
  <si>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</si>
  <si>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</si>
  <si>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</si>
  <si>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</si>
  <si>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</si>
  <si>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</si>
  <si>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</si>
  <si>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</si>
  <si>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</si>
  <si>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</si>
  <si>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</si>
  <si>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</si>
  <si>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</si>
  <si>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</si>
  <si>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</si>
  <si>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</si>
  <si>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</si>
  <si>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</si>
  <si>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</si>
  <si>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</si>
  <si>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</si>
  <si>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</si>
  <si>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</si>
  <si>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</si>
  <si>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</si>
  <si>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</si>
  <si>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</si>
  <si>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</si>
  <si>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</si>
  <si>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</si>
  <si>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</si>
  <si>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</si>
  <si>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</si>
  <si>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</si>
  <si>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</si>
  <si>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</si>
  <si>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</si>
  <si>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</si>
  <si>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</si>
  <si>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</si>
  <si>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</si>
  <si>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</si>
  <si>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</si>
  <si>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</si>
  <si>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</si>
  <si>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</si>
  <si>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</si>
  <si>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</si>
  <si>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</si>
  <si>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</si>
  <si>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</si>
  <si>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</si>
  <si>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</si>
  <si>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</si>
  <si>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</si>
  <si>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</si>
  <si>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</si>
  <si>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</si>
  <si>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</si>
  <si>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</si>
  <si>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</si>
  <si>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</si>
  <si>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</si>
  <si>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</si>
  <si>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</si>
  <si>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</si>
  <si>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</si>
  <si>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</si>
  <si>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</si>
  <si>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</si>
  <si>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</si>
  <si>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</si>
  <si>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</si>
  <si>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</si>
  <si>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</si>
  <si>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</si>
  <si>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</si>
  <si>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</si>
  <si>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</si>
  <si>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</si>
  <si>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</si>
  <si>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</si>
  <si>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</si>
  <si>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</si>
  <si>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</si>
  <si>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</si>
  <si>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</si>
  <si>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</si>
  <si>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</si>
  <si>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</si>
  <si>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</si>
  <si>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</si>
  <si>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</si>
  <si>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</si>
  <si>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</si>
  <si>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</si>
  <si>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</si>
  <si>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</si>
  <si>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</si>
  <si>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</si>
  <si>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</si>
  <si>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</si>
  <si>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</si>
  <si>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</si>
  <si>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</si>
  <si>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</si>
  <si>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</si>
  <si>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</si>
  <si>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</si>
  <si>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</si>
  <si>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</si>
  <si>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</si>
  <si>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</si>
  <si>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</si>
  <si>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</si>
  <si>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</si>
  <si>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</si>
  <si>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</si>
  <si>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</si>
  <si>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</si>
  <si>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</si>
  <si>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</si>
  <si>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</si>
  <si>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</si>
  <si>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</si>
  <si>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</si>
  <si>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</si>
  <si>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</si>
  <si>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</si>
  <si>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</si>
  <si>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</si>
  <si>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</si>
  <si>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</si>
  <si>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</si>
  <si>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</si>
  <si>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</si>
  <si>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</si>
  <si>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</si>
  <si>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</si>
  <si>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</si>
  <si>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</si>
  <si>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</si>
  <si>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</si>
  <si>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</si>
  <si>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</si>
  <si>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</si>
  <si>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</si>
  <si>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</si>
  <si>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</si>
  <si>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</si>
  <si>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</si>
  <si>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</si>
  <si>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</si>
  <si>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</si>
  <si>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</si>
  <si>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</si>
  <si>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</si>
  <si>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</si>
  <si>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</si>
  <si>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</si>
  <si>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</si>
  <si>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</si>
  <si>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</si>
  <si>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</si>
  <si>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</si>
  <si>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</si>
  <si>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</si>
  <si>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</si>
  <si>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</si>
  <si>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</si>
  <si>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</si>
  <si>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</si>
  <si>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</si>
  <si>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</si>
  <si>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</si>
  <si>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</si>
  <si>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</si>
  <si>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</si>
  <si>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</si>
  <si>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</si>
  <si>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</si>
  <si>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</si>
  <si>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</si>
  <si>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</si>
  <si>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</si>
  <si>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</si>
  <si>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</si>
  <si>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</si>
  <si>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</si>
  <si>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</si>
  <si>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</si>
  <si>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</si>
  <si>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</si>
  <si>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</si>
  <si>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</si>
  <si>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</si>
  <si>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</si>
  <si>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</si>
  <si>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</si>
  <si>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</si>
  <si>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</si>
  <si>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</si>
  <si>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</si>
  <si>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</si>
  <si>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</si>
  <si>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</si>
  <si>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</si>
  <si>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</si>
  <si>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</si>
  <si>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</si>
  <si>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</si>
  <si>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</si>
  <si>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</si>
  <si>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</si>
  <si>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</si>
  <si>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</si>
  <si>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</si>
  <si>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</si>
  <si>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</si>
  <si>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</si>
  <si>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</si>
  <si>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</si>
  <si>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</si>
  <si>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</si>
  <si>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</si>
  <si>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</si>
  <si>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</si>
  <si>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</si>
  <si>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</si>
  <si>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</si>
  <si>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</si>
  <si>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</si>
  <si>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</si>
  <si>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</si>
  <si>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</si>
  <si>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</si>
  <si>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</si>
  <si>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</si>
  <si>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</si>
  <si>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</si>
  <si>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</si>
  <si>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</si>
  <si>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</si>
  <si>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</si>
  <si>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</si>
  <si>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</si>
  <si>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</si>
  <si>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</si>
  <si>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</si>
  <si>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</si>
  <si>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</si>
  <si>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</si>
  <si>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</si>
  <si>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</si>
  <si>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</si>
  <si>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</si>
  <si>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</si>
  <si>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</si>
  <si>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</si>
  <si>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</si>
  <si>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</si>
  <si>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</si>
  <si>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</si>
  <si>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</si>
  <si>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</si>
  <si>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</si>
  <si>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</si>
  <si>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</si>
  <si>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</si>
  <si>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</si>
  <si>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</si>
  <si>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</si>
  <si>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</si>
  <si>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</si>
  <si>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</si>
  <si>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</si>
  <si>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</si>
  <si>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</si>
  <si>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</si>
  <si>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</si>
  <si>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</si>
  <si>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</si>
  <si>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</si>
  <si>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</si>
  <si>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</si>
  <si>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</si>
  <si>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</si>
  <si>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</si>
  <si>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</si>
  <si>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</si>
  <si>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</si>
  <si>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</si>
  <si>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</si>
  <si>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</si>
  <si>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</si>
  <si>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</si>
  <si>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</si>
  <si>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</si>
  <si>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</si>
  <si>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</si>
  <si>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</si>
  <si>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</si>
  <si>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</si>
  <si>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</si>
  <si>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</si>
  <si>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</si>
  <si>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</si>
  <si>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</si>
  <si>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</si>
  <si>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</si>
  <si>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</si>
  <si>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</si>
  <si>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</si>
  <si>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</si>
  <si>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</si>
  <si>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</si>
  <si>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</si>
  <si>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</si>
  <si>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</si>
  <si>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</si>
  <si>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</si>
  <si>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</si>
  <si>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</si>
  <si>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</si>
  <si>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</si>
  <si>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</si>
  <si>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</si>
  <si>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</si>
  <si>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</si>
  <si>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</si>
  <si>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</si>
  <si>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</si>
  <si>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</si>
  <si>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</si>
  <si>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</si>
  <si>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</si>
  <si>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</si>
  <si>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</si>
  <si>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</si>
  <si>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</si>
  <si>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</si>
  <si>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</si>
  <si>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</si>
  <si>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</si>
  <si>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</si>
  <si>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</si>
  <si>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</si>
  <si>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</si>
  <si>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</si>
  <si>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</si>
  <si>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</si>
  <si>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</si>
  <si>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</si>
  <si>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</si>
  <si>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</si>
  <si>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</si>
  <si>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</si>
  <si>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</si>
  <si>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</si>
  <si>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</si>
  <si>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</si>
  <si>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</si>
  <si>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</si>
  <si>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</si>
  <si>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</si>
  <si>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</si>
  <si>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</si>
  <si>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</si>
  <si>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</si>
  <si>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</si>
  <si>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</si>
  <si>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</si>
  <si>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</si>
  <si>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</si>
  <si>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</si>
  <si>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</si>
  <si>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</si>
  <si>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</si>
  <si>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</si>
  <si>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</si>
  <si>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</si>
  <si>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</si>
  <si>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</si>
  <si>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</si>
  <si>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</si>
  <si>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</si>
  <si>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</si>
  <si>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</si>
  <si>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</si>
  <si>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</si>
  <si>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</si>
  <si>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</si>
  <si>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</si>
  <si>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</si>
  <si>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</si>
  <si>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</si>
  <si>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</si>
  <si>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</si>
  <si>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</si>
  <si>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</si>
  <si>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</si>
  <si>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</si>
  <si>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</si>
  <si>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</si>
  <si>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</si>
  <si>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</si>
  <si>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</si>
  <si>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</si>
  <si>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</si>
  <si>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</si>
  <si>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</si>
  <si>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</si>
  <si>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</si>
  <si>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</si>
  <si>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</si>
  <si>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</si>
  <si>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</si>
  <si>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</si>
  <si>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</si>
  <si>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</si>
  <si>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</si>
  <si>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</si>
  <si>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</si>
  <si>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</si>
  <si>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</si>
  <si>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</si>
  <si>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</si>
  <si>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</si>
  <si>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</si>
  <si>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</si>
  <si>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</si>
  <si>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</si>
  <si>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</si>
  <si>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</si>
  <si>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</si>
  <si>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</si>
  <si>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</si>
  <si>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</si>
  <si>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</si>
  <si>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</si>
  <si>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</si>
  <si>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</si>
  <si>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</si>
  <si>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</si>
  <si>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</si>
  <si>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</si>
  <si>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</si>
  <si>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</si>
  <si>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</si>
  <si>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</si>
  <si>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</si>
  <si>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</si>
  <si>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</si>
  <si>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</si>
  <si>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</si>
  <si>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</si>
  <si>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</si>
  <si>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</si>
  <si>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</si>
  <si>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</si>
  <si>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</si>
  <si>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</si>
  <si>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</si>
  <si>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</si>
  <si>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</si>
  <si>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</si>
  <si>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</si>
  <si>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</si>
  <si>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</si>
  <si>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</si>
  <si>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</si>
  <si>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</si>
  <si>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</si>
  <si>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</si>
  <si>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</si>
  <si>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</si>
  <si>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</si>
  <si>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</si>
  <si>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</si>
  <si>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</si>
  <si>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</si>
  <si>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</si>
  <si>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</si>
  <si>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</si>
  <si>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</si>
  <si>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</si>
  <si>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</si>
  <si>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</si>
  <si>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</si>
  <si>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</si>
  <si>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</si>
  <si>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</si>
  <si>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</si>
  <si>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</si>
  <si>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</si>
  <si>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</si>
  <si>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</si>
  <si>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</si>
  <si>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</si>
  <si>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</si>
  <si>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</si>
  <si>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</si>
  <si>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</si>
  <si>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</si>
  <si>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</si>
  <si>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</si>
  <si>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</si>
  <si>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</si>
  <si>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</si>
  <si>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</si>
  <si>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</si>
  <si>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</si>
  <si>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</si>
  <si>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</si>
  <si>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</si>
  <si>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</si>
  <si>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</si>
  <si>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</si>
  <si>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</si>
  <si>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</si>
  <si>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</si>
  <si>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</si>
  <si>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</si>
  <si>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</si>
  <si>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</si>
  <si>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</si>
  <si>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</si>
  <si>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</si>
  <si>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</si>
  <si>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</si>
  <si>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</si>
  <si>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</si>
  <si>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</si>
  <si>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</si>
  <si>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</si>
  <si>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</si>
  <si>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</si>
  <si>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</si>
  <si>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</si>
  <si>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</si>
  <si>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</si>
  <si>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</si>
  <si>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</si>
  <si>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</si>
  <si>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</si>
  <si>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</si>
  <si>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</si>
  <si>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</si>
  <si>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</si>
  <si>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</si>
  <si>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</si>
  <si>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</si>
  <si>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</si>
  <si>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</si>
  <si>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</si>
  <si>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</si>
  <si>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</si>
  <si>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</si>
  <si>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</si>
  <si>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</si>
  <si>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</si>
  <si>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</si>
  <si>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</si>
  <si>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</si>
  <si>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</si>
  <si>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</si>
  <si>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</si>
  <si>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</si>
  <si>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</si>
  <si>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</si>
  <si>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</si>
  <si>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</si>
  <si>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</si>
  <si>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</si>
  <si>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</si>
  <si>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</si>
  <si>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</si>
  <si>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</si>
  <si>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</si>
  <si>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</si>
  <si>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</si>
  <si>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</si>
  <si>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</si>
  <si>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</si>
  <si>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</si>
  <si>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</si>
  <si>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</si>
  <si>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</si>
  <si>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</si>
  <si>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</si>
  <si>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</si>
  <si>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</si>
  <si>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</si>
  <si>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</si>
  <si>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</si>
  <si>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</si>
  <si>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</si>
  <si>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</si>
  <si>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</si>
  <si>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</si>
  <si>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</si>
  <si>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</si>
  <si>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</si>
  <si>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</si>
  <si>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</si>
  <si>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</si>
  <si>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</si>
  <si>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</si>
  <si>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</si>
  <si>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</si>
  <si>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</si>
  <si>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</si>
  <si>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</si>
  <si>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</si>
  <si>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</si>
  <si>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</si>
  <si>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</si>
  <si>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</si>
  <si>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</si>
  <si>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</si>
  <si>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</si>
  <si>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</si>
  <si>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</si>
  <si>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</si>
  <si>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</si>
  <si>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</si>
  <si>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</si>
  <si>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</si>
  <si>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</si>
  <si>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</si>
  <si>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</si>
  <si>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</si>
  <si>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</si>
  <si>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</si>
  <si>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</si>
  <si>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</si>
  <si>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</si>
  <si>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</si>
  <si>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</si>
  <si>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</si>
  <si>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</si>
  <si>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</si>
  <si>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</si>
  <si>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</si>
  <si>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</si>
  <si>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</si>
  <si>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</si>
  <si>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</si>
  <si>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</si>
  <si>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</si>
  <si>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</si>
  <si>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</si>
  <si>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</si>
  <si>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</si>
  <si>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</si>
  <si>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</si>
  <si>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</si>
  <si>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</si>
  <si>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</si>
  <si>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</si>
  <si>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</si>
  <si>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</si>
  <si>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</si>
  <si>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</si>
  <si>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</si>
  <si>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</si>
  <si>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</si>
  <si>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</si>
  <si>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</si>
  <si>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</si>
  <si>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</si>
  <si>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</si>
  <si>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</si>
  <si>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</si>
  <si>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</si>
  <si>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</si>
  <si>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</si>
  <si>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</si>
  <si>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</si>
  <si>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</si>
  <si>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</si>
  <si>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</si>
  <si>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</si>
  <si>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</si>
  <si>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</si>
  <si>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</si>
  <si>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</si>
  <si>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</si>
  <si>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</si>
  <si>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</si>
  <si>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</si>
  <si>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</si>
  <si>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</si>
  <si>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</si>
  <si>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</si>
  <si>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</si>
  <si>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</si>
  <si>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</si>
  <si>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</si>
  <si>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</si>
  <si>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</si>
  <si>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</si>
  <si>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</si>
  <si>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</si>
  <si>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</si>
  <si>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</si>
  <si>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</si>
  <si>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</si>
  <si>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</si>
  <si>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</si>
  <si>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</si>
  <si>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</si>
  <si>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</si>
  <si>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</si>
  <si>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</si>
  <si>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</si>
  <si>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</si>
  <si>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</si>
  <si>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</si>
  <si>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</si>
  <si>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</si>
  <si>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</si>
  <si>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</si>
  <si>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</si>
  <si>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</si>
  <si>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</si>
  <si>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</si>
  <si>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</si>
  <si>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</si>
  <si>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</si>
  <si>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</si>
  <si>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</si>
  <si>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</si>
  <si>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</si>
  <si>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</si>
  <si>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</si>
  <si>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</si>
  <si>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</si>
  <si>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</si>
  <si>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</si>
  <si>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</si>
  <si>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</si>
  <si>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</si>
  <si>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</si>
  <si>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</si>
  <si>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</si>
  <si>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</si>
  <si>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</si>
  <si>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</si>
  <si>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</si>
  <si>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</si>
  <si>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</si>
  <si>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</si>
  <si>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</si>
  <si>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</si>
  <si>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</si>
  <si>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</si>
  <si>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</si>
  <si>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</si>
  <si>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</si>
  <si>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</si>
  <si>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</si>
  <si>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</si>
  <si>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</si>
  <si>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</si>
  <si>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</si>
  <si>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</si>
  <si>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</si>
  <si>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</si>
  <si>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</si>
  <si>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</si>
  <si>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</si>
  <si>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</si>
  <si>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</si>
  <si>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</si>
  <si>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</si>
  <si>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</si>
  <si>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</si>
  <si>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</si>
  <si>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</si>
  <si>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</si>
  <si>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</si>
  <si>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</si>
  <si>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</si>
  <si>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</si>
  <si>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</si>
  <si>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</si>
  <si>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</si>
  <si>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</si>
  <si>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</si>
  <si>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</si>
  <si>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</si>
  <si>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</si>
  <si>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</si>
  <si>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</si>
  <si>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</si>
  <si>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</si>
  <si>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</si>
  <si>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</si>
  <si>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</si>
  <si>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</si>
  <si>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</si>
  <si>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</si>
  <si>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</si>
  <si>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</si>
  <si>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</si>
  <si>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</si>
  <si>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</si>
  <si>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</si>
  <si>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</si>
  <si>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</si>
  <si>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</si>
  <si>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</si>
  <si>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</si>
  <si>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</si>
  <si>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</si>
  <si>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</si>
  <si>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</si>
  <si>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</si>
  <si>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</si>
  <si>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</si>
  <si>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</si>
  <si>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</si>
  <si>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</si>
  <si>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</si>
  <si>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</si>
  <si>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</si>
  <si>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</si>
  <si>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</si>
  <si>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</si>
  <si>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</si>
  <si>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</si>
  <si>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</si>
  <si>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</si>
  <si>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</si>
  <si>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</si>
  <si>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</si>
  <si>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</si>
  <si>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</si>
  <si>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</si>
  <si>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</si>
  <si>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</si>
  <si>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</si>
  <si>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</si>
  <si>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</si>
  <si>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</si>
  <si>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</si>
  <si>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</si>
  <si>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</si>
  <si>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</si>
  <si>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</si>
  <si>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</si>
  <si>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</si>
  <si>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</si>
  <si>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</si>
  <si>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</si>
  <si>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</si>
  <si>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</si>
  <si>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</si>
  <si>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</si>
  <si>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</si>
  <si>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</si>
  <si>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</si>
  <si>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</si>
  <si>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</si>
  <si>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</si>
  <si>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</si>
  <si>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</si>
  <si>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</si>
  <si>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</si>
  <si>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</si>
  <si>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</si>
  <si>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</si>
  <si>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</si>
  <si>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</si>
  <si>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</si>
  <si>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</si>
  <si>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</si>
  <si>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</si>
  <si>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</si>
  <si>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</si>
  <si>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</si>
  <si>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</si>
  <si>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</si>
  <si>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</si>
  <si>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</si>
  <si>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</si>
  <si>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</si>
  <si>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</si>
  <si>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</si>
  <si>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</si>
  <si>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</si>
  <si>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</si>
  <si>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</si>
  <si>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</si>
  <si>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</si>
  <si>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</si>
  <si>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</si>
  <si>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</si>
  <si>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</si>
  <si>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</si>
  <si>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</si>
  <si>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</si>
  <si>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</si>
  <si>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</si>
  <si>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</si>
  <si>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</si>
  <si>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</si>
  <si>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</si>
  <si>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</si>
  <si>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</si>
  <si>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</si>
  <si>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</si>
  <si>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</si>
  <si>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</si>
  <si>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</si>
  <si>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</si>
  <si>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</si>
  <si>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</si>
  <si>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</si>
  <si>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</si>
  <si>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</si>
  <si>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</si>
  <si>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</si>
  <si>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</si>
  <si>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</si>
  <si>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</si>
  <si>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</si>
  <si>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</si>
  <si>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</si>
  <si>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</si>
  <si>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</si>
  <si>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</si>
  <si>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</si>
  <si>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</si>
  <si>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</si>
  <si>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</si>
  <si>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</si>
  <si>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</si>
  <si>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</si>
  <si>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</si>
  <si>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</si>
  <si>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</si>
  <si>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</si>
  <si>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</si>
  <si>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</si>
  <si>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</si>
  <si>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</si>
  <si>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</si>
  <si>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</si>
  <si>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</si>
  <si>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</si>
  <si>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</si>
  <si>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</si>
  <si>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</si>
  <si>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</si>
  <si>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</si>
  <si>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</si>
  <si>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</si>
  <si>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</si>
  <si>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</si>
  <si>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</si>
  <si>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</si>
  <si>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</si>
  <si>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</si>
  <si>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</si>
  <si>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</si>
  <si>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</si>
  <si>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</si>
  <si>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</si>
  <si>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</si>
  <si>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</si>
  <si>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</si>
  <si>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</si>
  <si>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</si>
  <si>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</si>
  <si>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</si>
  <si>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</si>
  <si>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</si>
  <si>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</si>
  <si>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</si>
  <si>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</si>
  <si>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</si>
  <si>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</si>
  <si>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</si>
  <si>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</si>
  <si>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</si>
  <si>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</si>
  <si>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</si>
  <si>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</si>
  <si>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</si>
  <si>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</si>
  <si>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</si>
  <si>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</si>
  <si>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</si>
  <si>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</si>
  <si>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</si>
  <si>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</si>
  <si>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</si>
  <si>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</si>
  <si>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</si>
  <si>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</si>
  <si>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</si>
  <si>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</si>
  <si>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</si>
  <si>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</si>
  <si>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</si>
  <si>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</si>
  <si>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</si>
  <si>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</si>
  <si>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</si>
  <si>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</si>
  <si>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</si>
  <si>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</si>
  <si>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</si>
  <si>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</si>
  <si>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</si>
  <si>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</si>
  <si>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</si>
  <si>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</si>
  <si>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</si>
  <si>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</si>
  <si>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</si>
  <si>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</si>
  <si>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</si>
  <si>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</si>
  <si>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</si>
  <si>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</si>
  <si>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</si>
  <si>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</si>
  <si>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</si>
  <si>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</si>
  <si>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</si>
  <si>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</si>
  <si>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</si>
  <si>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</si>
  <si>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</si>
  <si>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</si>
  <si>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</si>
  <si>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</si>
  <si>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</si>
  <si>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</si>
  <si>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</si>
  <si>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</si>
  <si>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</si>
  <si>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</si>
  <si>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</si>
  <si>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</si>
  <si>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</si>
  <si>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</si>
  <si>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</si>
  <si>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</si>
  <si>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</si>
  <si>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</si>
  <si>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</si>
  <si>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</si>
  <si>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</si>
  <si>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</si>
  <si>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</si>
  <si>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</si>
  <si>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</si>
  <si>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</si>
  <si>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</si>
  <si>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</si>
  <si>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</si>
  <si>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</si>
  <si>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</si>
  <si>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</si>
  <si>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</si>
  <si>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</si>
  <si>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</si>
  <si>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</si>
  <si>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</si>
  <si>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</si>
  <si>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</si>
  <si>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</si>
  <si>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</si>
  <si>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</si>
  <si>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</si>
  <si>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</si>
  <si>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</si>
  <si>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</si>
  <si>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</si>
  <si>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</si>
  <si>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</si>
  <si>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</si>
  <si>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</si>
  <si>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</si>
  <si>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</si>
  <si>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</si>
  <si>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</si>
  <si>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</si>
  <si>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</si>
  <si>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</si>
  <si>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</si>
  <si>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</si>
  <si>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</si>
  <si>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</si>
  <si>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</si>
  <si>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</si>
  <si>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</si>
  <si>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</si>
  <si>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</si>
  <si>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</si>
  <si>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</si>
  <si>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</si>
  <si>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</si>
  <si>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</si>
  <si>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</si>
  <si>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</si>
  <si>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</si>
  <si>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</si>
  <si>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</si>
  <si>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</si>
  <si>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</si>
  <si>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</si>
  <si>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</si>
  <si>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</si>
  <si>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</si>
  <si>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</si>
  <si>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</si>
  <si>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</si>
  <si>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</si>
  <si>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</si>
  <si>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</si>
  <si>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</si>
  <si>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</si>
  <si>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</si>
  <si>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</si>
  <si>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</si>
  <si>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</si>
  <si>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</si>
  <si>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</si>
  <si>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</si>
  <si>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</si>
  <si>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</si>
  <si>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</si>
  <si>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</si>
  <si>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</si>
  <si>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</si>
  <si>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</si>
  <si>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</si>
  <si>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</si>
  <si>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</si>
  <si>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</si>
  <si>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</si>
  <si>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</si>
  <si>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</si>
  <si>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</si>
  <si>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</si>
  <si>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</si>
  <si>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</si>
  <si>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</si>
  <si>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</si>
  <si>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</si>
  <si>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</si>
  <si>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</si>
  <si>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</si>
  <si>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</si>
  <si>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</si>
  <si>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</si>
  <si>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</si>
  <si>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</si>
  <si>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</si>
  <si>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</si>
  <si>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</si>
  <si>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</si>
  <si>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</si>
  <si>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</si>
  <si>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</si>
  <si>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</si>
  <si>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</si>
  <si>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</si>
  <si>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</si>
  <si>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</si>
  <si>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</si>
  <si>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</si>
  <si>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</si>
  <si>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</si>
  <si>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</si>
  <si>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</si>
  <si>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</si>
  <si>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</si>
  <si>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</si>
  <si>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</si>
  <si>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</si>
  <si>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</si>
  <si>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</si>
  <si>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</si>
  <si>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</si>
  <si>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</si>
  <si>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</si>
  <si>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</si>
  <si>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</si>
  <si>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</si>
  <si>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</si>
  <si>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</si>
  <si>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</si>
  <si>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</si>
  <si>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</si>
  <si>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</si>
  <si>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</si>
  <si>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</si>
  <si>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</si>
  <si>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</si>
  <si>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</si>
  <si>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</si>
  <si>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</si>
  <si>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</si>
  <si>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</si>
  <si>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</si>
  <si>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</si>
  <si>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</si>
  <si>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</si>
  <si>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</si>
  <si>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</si>
  <si>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</si>
  <si>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</si>
  <si>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</si>
  <si>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</si>
  <si>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</si>
  <si>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</si>
  <si>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</si>
  <si>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</si>
  <si>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</si>
  <si>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</si>
  <si>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</si>
  <si>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</si>
  <si>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</si>
  <si>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</si>
  <si>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</si>
  <si>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</si>
  <si>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</si>
  <si>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</si>
  <si>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</si>
  <si>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</si>
  <si>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</si>
  <si>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</si>
  <si>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</si>
  <si>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</si>
  <si>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</si>
  <si>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</si>
  <si>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</si>
  <si>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</si>
  <si>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</si>
  <si>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</si>
  <si>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</si>
  <si>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</si>
  <si>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</si>
  <si>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</si>
  <si>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</si>
  <si>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</si>
  <si>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</si>
  <si>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</si>
  <si>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</si>
  <si>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</si>
  <si>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</si>
  <si>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</si>
  <si>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</si>
  <si>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</si>
  <si>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</si>
  <si>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</si>
  <si>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</si>
  <si>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</si>
  <si>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</si>
  <si>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</si>
  <si>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</si>
  <si>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</si>
  <si>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</si>
  <si>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</si>
  <si>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</si>
  <si>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</si>
  <si>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</si>
  <si>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</si>
  <si>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</si>
  <si>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</si>
  <si>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</si>
  <si>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</si>
  <si>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</si>
  <si>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</si>
  <si>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</si>
  <si>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</si>
  <si>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</si>
  <si>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</si>
  <si>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</si>
  <si>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</si>
  <si>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</si>
  <si>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</si>
  <si>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</si>
  <si>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</si>
  <si>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</si>
  <si>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</si>
  <si>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</si>
  <si>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</si>
  <si>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</si>
  <si>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</si>
  <si>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</si>
  <si>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</si>
  <si>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</si>
  <si>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</si>
  <si>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</si>
  <si>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</si>
  <si>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</si>
  <si>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</si>
  <si>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</si>
  <si>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</si>
  <si>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</si>
  <si>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</si>
  <si>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</si>
  <si>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</si>
  <si>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</si>
  <si>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</si>
  <si>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</si>
  <si>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</si>
  <si>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</si>
  <si>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</si>
  <si>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</si>
  <si>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</si>
  <si>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</si>
  <si>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</si>
  <si>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</si>
  <si>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</si>
  <si>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</si>
  <si>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</si>
  <si>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</si>
  <si>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</si>
  <si>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</si>
  <si>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</si>
  <si>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</si>
  <si>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</si>
  <si>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</si>
  <si>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</si>
  <si>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</si>
  <si>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</si>
  <si>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</si>
  <si>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</si>
  <si>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</si>
  <si>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</si>
  <si>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</si>
  <si>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</si>
  <si>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</si>
  <si>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</si>
  <si>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</si>
  <si>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</si>
  <si>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</si>
  <si>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</si>
  <si>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</si>
  <si>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</si>
  <si>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</si>
  <si>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</si>
  <si>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</si>
  <si>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</si>
  <si>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</si>
  <si>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</si>
  <si>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</si>
  <si>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</si>
  <si>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</si>
  <si>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</si>
  <si>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</si>
  <si>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</si>
  <si>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</si>
  <si>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</si>
  <si>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</si>
  <si>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</si>
  <si>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</si>
  <si>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</si>
  <si>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</si>
  <si>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</si>
  <si>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</si>
  <si>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</si>
  <si>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</si>
  <si>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</si>
  <si>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</si>
  <si>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</si>
  <si>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</si>
  <si>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</si>
  <si>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</si>
  <si>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</si>
  <si>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</si>
  <si>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</si>
  <si>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</si>
  <si>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</si>
  <si>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</si>
  <si>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</si>
  <si>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</si>
  <si>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</si>
  <si>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</si>
  <si>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</si>
  <si>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</si>
  <si>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</si>
  <si>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</si>
  <si>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</si>
  <si>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</si>
  <si>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</si>
  <si>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</si>
  <si>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</si>
  <si>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</si>
  <si>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</si>
  <si>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</si>
  <si>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</si>
  <si>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</si>
  <si>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</si>
  <si>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</si>
  <si>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</si>
  <si>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</si>
  <si>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</si>
  <si>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</si>
  <si>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</si>
  <si>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</si>
  <si>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</si>
  <si>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</si>
  <si>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</si>
  <si>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</si>
  <si>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</si>
  <si>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</si>
  <si>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</si>
  <si>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</si>
  <si>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</si>
  <si>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</si>
  <si>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</si>
  <si>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</si>
  <si>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</si>
  <si>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</si>
  <si>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</si>
  <si>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</si>
  <si>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</si>
  <si>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</si>
  <si>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</si>
  <si>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</si>
  <si>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</si>
  <si>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</si>
  <si>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</si>
  <si>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</si>
  <si>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</si>
  <si>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</si>
  <si>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</si>
  <si>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</si>
  <si>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</si>
  <si>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</si>
  <si>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</si>
  <si>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</si>
  <si>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</si>
  <si>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</si>
  <si>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</si>
  <si>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</si>
  <si>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</si>
  <si>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</si>
  <si>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</si>
  <si>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</si>
  <si>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</si>
  <si>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</si>
  <si>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</si>
  <si>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</si>
  <si>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</si>
  <si>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</si>
  <si>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</si>
  <si>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</si>
  <si>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</si>
  <si>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</si>
  <si>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</si>
  <si>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</si>
  <si>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</si>
  <si>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</si>
  <si>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</si>
  <si>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</si>
  <si>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</si>
  <si>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</si>
  <si>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</si>
  <si>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</si>
  <si>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</si>
  <si>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</si>
  <si>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</si>
  <si>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</si>
  <si>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</si>
  <si>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</si>
  <si>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</si>
  <si>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</si>
  <si>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</si>
  <si>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</si>
  <si>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</si>
  <si>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</si>
  <si>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</si>
  <si>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</si>
  <si>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</si>
  <si>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</si>
  <si>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</si>
  <si>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</si>
  <si>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</si>
  <si>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</si>
  <si>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</si>
  <si>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</si>
  <si>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</si>
  <si>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</si>
  <si>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</si>
  <si>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</si>
  <si>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</si>
  <si>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</si>
  <si>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</si>
  <si>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</si>
  <si>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</si>
  <si>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</si>
  <si>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</si>
  <si>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</si>
  <si>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</si>
  <si>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</si>
  <si>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</si>
  <si>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</si>
  <si>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</si>
  <si>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</si>
  <si>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</si>
  <si>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</si>
  <si>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</si>
  <si>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</si>
  <si>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</si>
  <si>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</si>
  <si>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</si>
  <si>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</si>
  <si>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</si>
  <si>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</si>
  <si>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</si>
  <si>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</si>
  <si>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</si>
  <si>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</si>
  <si>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</si>
  <si>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</si>
  <si>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</si>
  <si>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</si>
  <si>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</si>
  <si>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</si>
  <si>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</si>
  <si>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</si>
  <si>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</si>
  <si>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</si>
  <si>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</si>
  <si>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</si>
  <si>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</si>
  <si>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</si>
  <si>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</si>
  <si>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</si>
  <si>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</si>
  <si>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</si>
  <si>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</si>
  <si>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</si>
  <si>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</si>
  <si>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</si>
  <si>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</si>
  <si>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</si>
  <si>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</si>
  <si>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</si>
  <si>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</si>
  <si>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</si>
  <si>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</si>
  <si>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</si>
  <si>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</si>
  <si>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</si>
  <si>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</si>
  <si>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</si>
  <si>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</si>
  <si>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</si>
  <si>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</si>
  <si>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</si>
  <si>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</si>
  <si>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</si>
  <si>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</si>
  <si>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</si>
  <si>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</si>
  <si>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</si>
  <si>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</si>
  <si>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</si>
  <si>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</si>
  <si>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</si>
  <si>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</si>
  <si>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</si>
  <si>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</si>
  <si>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</si>
  <si>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</si>
  <si>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</si>
  <si>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</si>
  <si>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</si>
  <si>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</si>
  <si>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</si>
  <si>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</si>
  <si>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</si>
  <si>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</si>
  <si>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</si>
  <si>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</si>
  <si>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</si>
  <si>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</si>
  <si>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</si>
  <si>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</si>
  <si>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</si>
  <si>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</si>
  <si>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</si>
  <si>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</si>
  <si>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</si>
  <si>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</si>
  <si>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</si>
  <si>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</si>
  <si>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</si>
  <si>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</si>
  <si>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</si>
  <si>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</si>
  <si>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</si>
  <si>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</si>
  <si>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</si>
  <si>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</si>
  <si>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</si>
  <si>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</si>
  <si>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</si>
  <si>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</si>
  <si>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</si>
  <si>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</si>
  <si>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</si>
  <si>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</si>
  <si>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</si>
  <si>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</si>
  <si>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</si>
  <si>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</si>
  <si>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</si>
  <si>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</si>
  <si>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</si>
  <si>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</si>
  <si>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</si>
  <si>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</si>
  <si>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</si>
  <si>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</si>
  <si>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</si>
  <si>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</si>
  <si>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</si>
  <si>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</si>
  <si>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</si>
  <si>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</si>
  <si>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</si>
  <si>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</si>
  <si>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</si>
  <si>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</si>
  <si>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</si>
  <si>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</si>
  <si>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</si>
  <si>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</si>
  <si>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</si>
  <si>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</si>
  <si>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</si>
  <si>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</si>
  <si>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</si>
  <si>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</si>
  <si>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</si>
  <si>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</si>
  <si>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</si>
  <si>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</si>
  <si>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</si>
  <si>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</si>
  <si>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</si>
  <si>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</si>
  <si>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</si>
  <si>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</si>
  <si>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</si>
  <si>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</si>
  <si>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</si>
  <si>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</si>
  <si>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</si>
  <si>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</si>
  <si>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</si>
  <si>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</si>
  <si>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</si>
  <si>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</si>
  <si>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</si>
  <si>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</si>
  <si>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</si>
  <si>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</si>
  <si>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</si>
  <si>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</si>
  <si>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</si>
  <si>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</si>
  <si>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</si>
  <si>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</si>
  <si>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</si>
  <si>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</si>
  <si>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</si>
  <si>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</si>
  <si>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</si>
  <si>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</si>
  <si>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</si>
  <si>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</si>
  <si>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</si>
  <si>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</si>
  <si>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</si>
  <si>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</si>
  <si>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</si>
  <si>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</si>
  <si>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</si>
  <si>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</si>
  <si>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</si>
  <si>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</si>
  <si>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</si>
  <si>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</si>
  <si>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</si>
  <si>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</si>
  <si>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</si>
  <si>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</si>
  <si>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</si>
  <si>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</si>
  <si>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</si>
  <si>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</si>
  <si>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</si>
  <si>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</si>
  <si>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</si>
  <si>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</si>
  <si>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</si>
  <si>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</si>
  <si>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</si>
  <si>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</si>
  <si>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</si>
  <si>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</si>
  <si>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</si>
  <si>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</si>
  <si>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</si>
  <si>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</si>
  <si>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</si>
  <si>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</si>
  <si>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</si>
  <si>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</si>
  <si>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</si>
  <si>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</si>
  <si>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</si>
  <si>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</si>
  <si>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</si>
  <si>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</si>
  <si>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</si>
  <si>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</si>
  <si>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</si>
  <si>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</si>
  <si>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</si>
  <si>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</si>
  <si>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</si>
  <si>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</si>
  <si>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</si>
  <si>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</si>
  <si>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</si>
  <si>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</si>
  <si>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</si>
  <si>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</si>
  <si>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</si>
  <si>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</si>
  <si>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</si>
  <si>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</si>
  <si>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</si>
  <si>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</si>
  <si>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</si>
  <si>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</si>
  <si>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</si>
  <si>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</si>
  <si>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</si>
  <si>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</si>
  <si>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</si>
  <si>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</si>
  <si>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</si>
  <si>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</si>
  <si>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</si>
  <si>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</si>
  <si>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</si>
  <si>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</si>
  <si>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</si>
  <si>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</si>
  <si>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</si>
  <si>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</si>
  <si>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</si>
  <si>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</si>
  <si>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</si>
  <si>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</si>
  <si>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</si>
  <si>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</si>
  <si>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</si>
  <si>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</si>
  <si>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</si>
  <si>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</si>
  <si>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</si>
  <si>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</si>
  <si>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</si>
  <si>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</si>
  <si>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</si>
  <si>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</si>
  <si>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</si>
  <si>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</si>
  <si>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</si>
  <si>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</si>
  <si>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</si>
  <si>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</si>
  <si>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</si>
  <si>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</si>
  <si>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</si>
  <si>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</si>
  <si>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</si>
  <si>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</si>
  <si>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</si>
  <si>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</si>
  <si>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</si>
  <si>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</si>
  <si>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</si>
  <si>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</si>
  <si>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</si>
  <si>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</si>
  <si>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</si>
  <si>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</si>
  <si>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</si>
  <si>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</si>
  <si>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</si>
  <si>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</si>
  <si>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</si>
  <si>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</si>
  <si>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</si>
  <si>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</si>
  <si>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</si>
  <si>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</si>
  <si>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</si>
  <si>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</si>
  <si>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</si>
  <si>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</si>
  <si>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</si>
  <si>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</si>
  <si>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</si>
  <si>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</si>
  <si>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</si>
  <si>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</si>
  <si>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</si>
  <si>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</si>
  <si>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</si>
  <si>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</si>
  <si>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</si>
  <si>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</si>
  <si>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</si>
  <si>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</si>
  <si>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</si>
  <si>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</si>
  <si>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</si>
  <si>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</si>
  <si>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</si>
  <si>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</si>
  <si>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</si>
  <si>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</si>
  <si>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</si>
  <si>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</si>
  <si>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</si>
  <si>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</si>
  <si>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</si>
  <si>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</si>
  <si>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</si>
  <si>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</si>
  <si>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</si>
  <si>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</si>
  <si>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</si>
  <si>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</si>
  <si>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</si>
  <si>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</si>
  <si>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</si>
  <si>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</si>
  <si>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</si>
  <si>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</si>
  <si>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</si>
  <si>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</si>
  <si>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</si>
  <si>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</si>
  <si>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</si>
  <si>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</si>
  <si>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</si>
  <si>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</si>
  <si>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</si>
  <si>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</si>
  <si>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</si>
  <si>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</si>
  <si>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</si>
  <si>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</si>
  <si>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</si>
  <si>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</si>
  <si>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</si>
  <si>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</si>
  <si>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</si>
  <si>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</si>
  <si>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</si>
  <si>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</si>
  <si>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</si>
  <si>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</si>
  <si>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</si>
  <si>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</si>
  <si>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</si>
  <si>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</si>
  <si>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</si>
  <si>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</si>
  <si>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</si>
  <si>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</si>
  <si>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</si>
  <si>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</si>
  <si>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</si>
  <si>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</si>
  <si>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</si>
  <si>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</si>
  <si>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</si>
  <si>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</si>
  <si>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</si>
  <si>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</si>
  <si>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</si>
  <si>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</si>
  <si>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</si>
  <si>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</si>
  <si>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</si>
  <si>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</si>
  <si>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</si>
  <si>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</si>
  <si>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</si>
  <si>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</si>
  <si>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</si>
  <si>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</si>
  <si>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</si>
  <si>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</si>
  <si>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</si>
  <si>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</si>
  <si>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</si>
  <si>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</si>
  <si>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</si>
  <si>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</si>
  <si>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</si>
  <si>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</si>
  <si>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</si>
  <si>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</si>
  <si>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</si>
  <si>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</si>
  <si>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</si>
  <si>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</si>
  <si>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</si>
  <si>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</si>
  <si>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</si>
  <si>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</si>
  <si>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</si>
  <si>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</si>
  <si>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</si>
  <si>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</si>
  <si>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</si>
  <si>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</si>
  <si>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</si>
  <si>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</si>
  <si>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</si>
  <si>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</si>
  <si>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</si>
  <si>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</si>
  <si>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</si>
  <si>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</si>
  <si>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</si>
  <si>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</si>
  <si>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</si>
  <si>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</si>
  <si>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</si>
  <si>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</si>
  <si>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</si>
  <si>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</si>
  <si>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</si>
  <si>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</si>
  <si>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</si>
  <si>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</si>
  <si>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</si>
  <si>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</si>
  <si>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</si>
  <si>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</si>
  <si>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</si>
  <si>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</si>
  <si>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</si>
  <si>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</si>
  <si>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</si>
  <si>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</si>
  <si>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</si>
  <si>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</si>
  <si>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</si>
  <si>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</si>
  <si>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</si>
  <si>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</si>
  <si>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</si>
  <si>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</si>
  <si>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</si>
  <si>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</si>
  <si>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</si>
  <si>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</si>
  <si>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</si>
  <si>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</si>
  <si>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</si>
  <si>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</si>
  <si>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</si>
  <si>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</si>
  <si>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</si>
  <si>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</si>
  <si>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</si>
  <si>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</si>
  <si>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</si>
  <si>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</si>
  <si>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</si>
  <si>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</si>
  <si>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</si>
  <si>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</si>
  <si>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</si>
  <si>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</si>
  <si>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</si>
  <si>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</si>
  <si>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</si>
  <si>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</si>
  <si>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</si>
  <si>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</si>
  <si>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</si>
  <si>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</si>
  <si>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</si>
  <si>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</si>
  <si>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</si>
  <si>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</si>
  <si>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</si>
  <si>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</si>
  <si>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</si>
  <si>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</si>
  <si>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</si>
  <si>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</si>
  <si>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</si>
  <si>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</si>
  <si>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</si>
  <si>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</si>
  <si>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</si>
  <si>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</si>
  <si>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</si>
  <si>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</si>
  <si>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</si>
  <si>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</si>
  <si>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</si>
  <si>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</si>
  <si>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</si>
  <si>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</si>
  <si>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</si>
  <si>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</si>
  <si>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</si>
  <si>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</si>
  <si>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</si>
  <si>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</si>
  <si>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</si>
  <si>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</si>
  <si>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</si>
  <si>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</si>
  <si>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</si>
  <si>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</si>
  <si>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</si>
  <si>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</si>
  <si>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</si>
  <si>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</si>
  <si>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</si>
  <si>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</si>
  <si>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</si>
  <si>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</si>
  <si>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</si>
  <si>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</si>
  <si>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</si>
  <si>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</si>
  <si>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</si>
  <si>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</si>
  <si>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</si>
  <si>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</si>
  <si>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</si>
  <si>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</si>
  <si>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</si>
  <si>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</si>
  <si>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</si>
  <si>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</si>
  <si>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</si>
  <si>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</si>
  <si>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</si>
  <si>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</si>
  <si>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</si>
  <si>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</si>
  <si>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</si>
  <si>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</si>
  <si>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</si>
  <si>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</si>
  <si>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</si>
  <si>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</si>
  <si>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</si>
  <si>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</si>
  <si>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</si>
  <si>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</si>
  <si>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</si>
  <si>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</si>
  <si>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</si>
  <si>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</si>
  <si>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</si>
  <si>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</si>
  <si>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</si>
  <si>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</si>
  <si>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</si>
  <si>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</si>
  <si>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</si>
  <si>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</si>
  <si>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</si>
  <si>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</si>
  <si>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</si>
  <si>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</si>
  <si>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</si>
  <si>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</si>
  <si>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</si>
  <si>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</si>
  <si>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</si>
  <si>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</si>
  <si>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</si>
  <si>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</si>
  <si>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</si>
  <si>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</si>
  <si>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</si>
  <si>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</si>
  <si>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</si>
  <si>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</si>
  <si>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</si>
  <si>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</si>
  <si>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</si>
  <si>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</si>
  <si>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</si>
  <si>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</si>
  <si>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</si>
  <si>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</si>
  <si>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</si>
  <si>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</si>
  <si>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</si>
  <si>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</si>
  <si>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</si>
  <si>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</si>
  <si>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</si>
  <si>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</si>
  <si>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</si>
  <si>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</si>
  <si>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</si>
  <si>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</si>
  <si>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</si>
  <si>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</si>
  <si>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</si>
  <si>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</si>
  <si>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</si>
  <si>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</si>
  <si>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</si>
  <si>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</si>
  <si>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</si>
  <si>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</si>
  <si>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</si>
  <si>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</si>
  <si>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</si>
  <si>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</si>
  <si>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</si>
  <si>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</si>
  <si>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</si>
  <si>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</si>
  <si>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</si>
  <si>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</si>
  <si>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</si>
  <si>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</si>
  <si>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</si>
  <si>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</si>
  <si>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</si>
  <si>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</si>
  <si>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</si>
  <si>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</si>
  <si>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</si>
  <si>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</si>
  <si>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</si>
  <si>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</si>
  <si>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</si>
  <si>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</si>
  <si>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</si>
  <si>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</si>
  <si>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</si>
  <si>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</si>
  <si>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</si>
  <si>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</si>
  <si>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</si>
  <si>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</si>
  <si>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</si>
  <si>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</si>
  <si>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</si>
  <si>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</si>
  <si>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</si>
  <si>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</si>
  <si>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</si>
  <si>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</si>
  <si>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</si>
  <si>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</si>
  <si>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</si>
  <si>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</si>
  <si>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</si>
  <si>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</si>
  <si>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</si>
  <si>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</si>
  <si>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</si>
  <si>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</si>
  <si>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</si>
  <si>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</si>
  <si>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</si>
  <si>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</si>
  <si>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</si>
  <si>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</si>
  <si>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</si>
  <si>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</si>
  <si>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</si>
  <si>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</si>
  <si>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</si>
  <si>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</si>
  <si>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</si>
  <si>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</si>
  <si>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</si>
  <si>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</si>
  <si>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</si>
  <si>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</si>
  <si>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</si>
  <si>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</si>
  <si>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</si>
  <si>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</si>
  <si>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</si>
  <si>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</si>
  <si>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</si>
  <si>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</si>
  <si>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</si>
  <si>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</si>
  <si>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</si>
  <si>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</si>
  <si>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</si>
  <si>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</si>
  <si>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</si>
  <si>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</si>
  <si>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</si>
  <si>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</si>
  <si>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</si>
  <si>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</si>
  <si>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</si>
  <si>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</si>
  <si>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</si>
  <si>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</si>
  <si>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</si>
  <si>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</si>
  <si>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</si>
  <si>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</si>
  <si>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</si>
  <si>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</si>
  <si>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</si>
  <si>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</si>
  <si>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</si>
  <si>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</si>
  <si>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</si>
  <si>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</si>
  <si>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</si>
  <si>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</si>
  <si>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</si>
  <si>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</si>
  <si>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</si>
  <si>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</si>
  <si>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</si>
  <si>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</si>
  <si>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</si>
  <si>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</si>
  <si>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</si>
  <si>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</si>
  <si>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</si>
  <si>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</si>
  <si>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</si>
  <si>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</si>
  <si>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</si>
  <si>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</si>
  <si>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</si>
  <si>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</si>
  <si>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</si>
  <si>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</si>
  <si>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</si>
  <si>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</si>
  <si>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</si>
  <si>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</si>
  <si>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</si>
  <si>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</si>
  <si>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</si>
  <si>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</si>
  <si>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</si>
  <si>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</si>
  <si>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</si>
  <si>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</si>
  <si>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</si>
  <si>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</si>
  <si>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</si>
  <si>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</si>
  <si>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</si>
  <si>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</si>
  <si>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</si>
  <si>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</si>
  <si>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</si>
  <si>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</si>
  <si>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</si>
  <si>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</si>
  <si>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</si>
  <si>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</si>
  <si>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</si>
  <si>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</si>
  <si>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</si>
  <si>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</si>
  <si>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</si>
  <si>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</si>
  <si>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</si>
  <si>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</si>
  <si>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</si>
  <si>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</si>
  <si>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</si>
  <si>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</si>
  <si>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</si>
  <si>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</si>
  <si>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</si>
  <si>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</si>
  <si>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</si>
  <si>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</si>
  <si>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</si>
  <si>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</si>
  <si>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</si>
  <si>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</si>
  <si>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</si>
  <si>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</si>
  <si>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</si>
  <si>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</si>
  <si>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</si>
  <si>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</si>
  <si>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</si>
  <si>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</si>
  <si>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</si>
  <si>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</si>
  <si>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</si>
  <si>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</si>
  <si>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</si>
  <si>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</si>
  <si>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</si>
  <si>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</si>
  <si>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</si>
  <si>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</si>
  <si>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</si>
  <si>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</si>
  <si>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</si>
  <si>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</si>
  <si>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</si>
  <si>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</si>
  <si>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</si>
  <si>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</si>
  <si>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</si>
  <si>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</si>
  <si>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</si>
  <si>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</si>
  <si>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</si>
  <si>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</si>
  <si>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</si>
  <si>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</si>
  <si>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</si>
  <si>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</si>
  <si>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</si>
  <si>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</si>
  <si>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</si>
  <si>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</si>
  <si>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</si>
  <si>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</si>
  <si>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</si>
  <si>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</si>
  <si>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</si>
  <si>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</si>
  <si>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</si>
  <si>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</si>
  <si>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</si>
  <si>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</si>
  <si>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</si>
  <si>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</si>
  <si>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</si>
  <si>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</si>
  <si>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</si>
  <si>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</si>
  <si>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</si>
  <si>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</si>
  <si>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</si>
  <si>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</si>
  <si>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</si>
  <si>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</si>
  <si>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</si>
  <si>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</si>
  <si>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</si>
  <si>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</si>
  <si>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</si>
  <si>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</si>
  <si>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</si>
  <si>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</si>
  <si>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</si>
  <si>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</si>
  <si>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</si>
  <si>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</si>
  <si>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</si>
  <si>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</si>
  <si>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</si>
  <si>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</si>
  <si>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</si>
  <si>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</si>
  <si>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</si>
  <si>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</si>
  <si>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</si>
  <si>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</si>
  <si>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</si>
  <si>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</si>
  <si>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</si>
  <si>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</si>
  <si>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</si>
  <si>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</si>
  <si>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</si>
  <si>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</si>
  <si>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</si>
  <si>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</si>
  <si>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</si>
  <si>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</si>
  <si>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</si>
  <si>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</si>
  <si>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</si>
  <si>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</si>
  <si>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</si>
  <si>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</si>
  <si>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</si>
  <si>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</si>
  <si>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</si>
  <si>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</si>
  <si>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</si>
  <si>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</si>
  <si>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</si>
  <si>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</si>
  <si>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</si>
  <si>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</si>
  <si>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</si>
  <si>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</si>
  <si>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</si>
  <si>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</si>
  <si>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</si>
  <si>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</si>
  <si>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</si>
  <si>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</si>
  <si>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</si>
  <si>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</si>
  <si>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</si>
  <si>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</si>
  <si>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</si>
  <si>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</si>
  <si>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</si>
  <si>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</si>
  <si>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</si>
  <si>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</si>
  <si>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</si>
  <si>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</si>
  <si>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</si>
  <si>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</si>
  <si>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</si>
  <si>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</si>
  <si>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</si>
  <si>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</si>
  <si>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</si>
  <si>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</si>
  <si>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</si>
  <si>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</si>
  <si>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</si>
  <si>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</si>
  <si>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</si>
  <si>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</si>
  <si>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</si>
  <si>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</si>
  <si>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</si>
  <si>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</si>
  <si>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</si>
  <si>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</si>
  <si>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</si>
  <si>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</si>
  <si>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</si>
  <si>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</si>
  <si>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</si>
  <si>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</si>
  <si>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</si>
  <si>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</si>
  <si>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</si>
  <si>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</si>
  <si>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</si>
  <si>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</si>
  <si>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</si>
  <si>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</si>
  <si>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</si>
  <si>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</si>
  <si>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</si>
  <si>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</si>
  <si>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</si>
  <si>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</si>
  <si>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</si>
  <si>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</si>
  <si>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</si>
  <si>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</si>
  <si>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</si>
  <si>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</si>
  <si>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</si>
  <si>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</si>
  <si>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</si>
  <si>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</si>
  <si>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</si>
  <si>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</si>
  <si>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</si>
  <si>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</si>
  <si>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</si>
  <si>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</si>
  <si>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</si>
  <si>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</si>
  <si>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</si>
  <si>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</si>
  <si>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</si>
  <si>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</si>
  <si>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</si>
  <si>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</si>
  <si>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</si>
  <si>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</si>
  <si>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</si>
  <si>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</si>
  <si>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</si>
  <si>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</si>
  <si>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</si>
  <si>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</si>
  <si>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</si>
  <si>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</si>
  <si>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</si>
  <si>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</si>
  <si>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</si>
  <si>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</si>
  <si>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</si>
  <si>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</si>
  <si>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</si>
  <si>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</si>
  <si>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</si>
  <si>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</si>
  <si>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</si>
  <si>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</si>
  <si>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</si>
  <si>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</si>
  <si>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</si>
  <si>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</si>
  <si>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</si>
  <si>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</si>
  <si>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</si>
  <si>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</si>
  <si>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</si>
  <si>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</si>
  <si>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</si>
  <si>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</si>
  <si>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</si>
  <si>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</si>
  <si>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</si>
  <si>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</si>
  <si>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</si>
  <si>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</si>
  <si>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</si>
  <si>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</si>
  <si>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</si>
  <si>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</si>
  <si>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</si>
  <si>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</si>
  <si>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</si>
  <si>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</si>
  <si>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</si>
  <si>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</si>
  <si>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</si>
  <si>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</si>
  <si>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</si>
  <si>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</si>
  <si>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</si>
  <si>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</si>
  <si>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</si>
  <si>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</si>
  <si>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</si>
  <si>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</si>
  <si>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</si>
  <si>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</si>
  <si>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</si>
  <si>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</si>
  <si>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</si>
  <si>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</si>
  <si>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</si>
  <si>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</si>
  <si>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</si>
  <si>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</si>
  <si>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</si>
  <si>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</si>
  <si>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</si>
  <si>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</si>
  <si>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</si>
  <si>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</si>
  <si>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</si>
  <si>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</si>
  <si>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</si>
  <si>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</si>
  <si>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</si>
  <si>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</si>
  <si>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</si>
  <si>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</si>
  <si>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</si>
  <si>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</si>
  <si>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</si>
  <si>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</si>
  <si>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</si>
  <si>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</si>
  <si>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</si>
  <si>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</si>
  <si>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</si>
  <si>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</si>
  <si>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</si>
  <si>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</si>
  <si>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</si>
  <si>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</si>
  <si>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</si>
  <si>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</si>
  <si>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</si>
  <si>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</si>
  <si>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</si>
  <si>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</si>
  <si>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</si>
  <si>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</si>
  <si>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</si>
  <si>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</si>
  <si>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</si>
  <si>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</si>
  <si>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</si>
  <si>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</si>
  <si>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</si>
  <si>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</si>
  <si>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</si>
  <si>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</si>
  <si>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</si>
  <si>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</si>
  <si>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</si>
  <si>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</si>
  <si>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</si>
  <si>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</si>
  <si>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</si>
  <si>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</si>
  <si>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</si>
  <si>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</si>
  <si>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</si>
  <si>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</si>
  <si>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</si>
  <si>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</si>
  <si>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</si>
  <si>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</si>
  <si>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</si>
  <si>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</si>
  <si>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</si>
  <si>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</si>
  <si>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</si>
  <si>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</si>
  <si>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</si>
  <si>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</si>
  <si>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</si>
  <si>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</si>
  <si>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</si>
  <si>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</si>
  <si>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</si>
  <si>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</si>
  <si>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</si>
  <si>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</si>
  <si>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</si>
  <si>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</si>
  <si>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</si>
  <si>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</si>
  <si>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</si>
  <si>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</si>
  <si>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</si>
  <si>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</si>
  <si>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</si>
  <si>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</si>
  <si>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</si>
  <si>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</si>
  <si>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</si>
  <si>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</si>
  <si>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</si>
  <si>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</si>
  <si>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</si>
  <si>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</si>
  <si>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</si>
  <si>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</si>
  <si>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</si>
  <si>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</si>
  <si>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</si>
  <si>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</si>
  <si>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</si>
  <si>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</si>
  <si>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</si>
  <si>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</si>
  <si>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</si>
  <si>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</si>
  <si>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</si>
  <si>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</si>
  <si>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</si>
  <si>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</si>
  <si>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</si>
  <si>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</si>
  <si>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</si>
  <si>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</si>
  <si>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</si>
  <si>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</si>
  <si>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</si>
  <si>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</si>
  <si>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</si>
  <si>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</si>
  <si>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</si>
  <si>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</si>
  <si>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</si>
  <si>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</si>
  <si>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</si>
  <si>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</si>
  <si>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</si>
  <si>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</si>
  <si>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</si>
  <si>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</si>
  <si>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</si>
  <si>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</si>
  <si>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</si>
  <si>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</si>
  <si>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</si>
  <si>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</si>
  <si>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</si>
  <si>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</si>
  <si>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</si>
  <si>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</si>
  <si>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</si>
  <si>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</si>
  <si>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</si>
  <si>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</si>
  <si>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</si>
  <si>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</si>
  <si>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</si>
  <si>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</si>
  <si>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</si>
  <si>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</si>
  <si>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</si>
  <si>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</si>
  <si>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</si>
  <si>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</si>
  <si>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</si>
  <si>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</si>
  <si>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</si>
  <si>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</si>
  <si>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</si>
  <si>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</si>
  <si>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</si>
  <si>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</si>
  <si>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</si>
  <si>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</si>
  <si>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</si>
  <si>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</si>
  <si>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</si>
  <si>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</si>
  <si>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</si>
  <si>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</si>
  <si>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</si>
  <si>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</si>
  <si>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</si>
  <si>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</si>
  <si>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</si>
  <si>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</si>
  <si>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</si>
  <si>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</si>
  <si>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</si>
  <si>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</si>
  <si>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</si>
  <si>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</si>
  <si>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</si>
  <si>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</si>
  <si>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</si>
  <si>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</si>
  <si>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</si>
  <si>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</si>
  <si>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</si>
  <si>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</si>
  <si>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</si>
  <si>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</si>
  <si>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</si>
  <si>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</si>
  <si>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</si>
  <si>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</si>
  <si>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</si>
  <si>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</si>
  <si>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</si>
  <si>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</si>
  <si>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</si>
  <si>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</si>
  <si>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</si>
  <si>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</si>
  <si>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</si>
  <si>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</si>
  <si>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</si>
  <si>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</si>
  <si>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</si>
  <si>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</si>
  <si>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</si>
  <si>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</si>
  <si>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</si>
  <si>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</si>
  <si>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</si>
  <si>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</si>
  <si>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</si>
  <si>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</si>
  <si>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</si>
  <si>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</si>
  <si>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</si>
  <si>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</si>
  <si>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</si>
  <si>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</si>
  <si>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</si>
  <si>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</si>
  <si>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</si>
  <si>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</si>
  <si>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</si>
  <si>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</si>
  <si>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</si>
  <si>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</si>
  <si>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</si>
  <si>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</si>
  <si>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</si>
  <si>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</si>
  <si>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</si>
  <si>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</si>
  <si>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</si>
  <si>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</si>
  <si>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</si>
  <si>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</si>
  <si>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</si>
  <si>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</si>
  <si>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</si>
  <si>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</si>
  <si>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</si>
  <si>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</si>
  <si>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</si>
  <si>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</si>
  <si>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</si>
  <si>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</si>
  <si>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</si>
  <si>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</si>
  <si>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</si>
  <si>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</si>
  <si>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</si>
  <si>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</si>
  <si>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</si>
  <si>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</si>
  <si>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</si>
  <si>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</si>
  <si>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</si>
  <si>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</si>
  <si>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</si>
  <si>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</si>
  <si>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</si>
  <si>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</si>
  <si>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</si>
  <si>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</si>
  <si>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</si>
  <si>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</si>
  <si>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</si>
  <si>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</si>
  <si>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</si>
  <si>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</si>
  <si>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</si>
  <si>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</si>
  <si>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</si>
  <si>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</si>
  <si>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</si>
  <si>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</si>
  <si>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</si>
  <si>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</si>
  <si>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</si>
  <si>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</si>
  <si>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</si>
  <si>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</si>
  <si>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</si>
  <si>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</si>
  <si>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</si>
  <si>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</si>
  <si>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</si>
  <si>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</si>
  <si>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</si>
  <si>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</si>
  <si>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</si>
  <si>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</si>
  <si>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</si>
  <si>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</si>
  <si>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</si>
  <si>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</si>
  <si>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</si>
  <si>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</si>
  <si>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</si>
  <si>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</si>
  <si>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</si>
  <si>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</si>
  <si>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</si>
  <si>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</si>
  <si>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</si>
  <si>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</si>
  <si>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</si>
  <si>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</si>
  <si>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</si>
  <si>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</si>
  <si>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</si>
  <si>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</si>
  <si>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</si>
  <si>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</si>
  <si>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</si>
  <si>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</si>
  <si>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</si>
  <si>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</si>
  <si>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</si>
  <si>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</si>
  <si>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</si>
  <si>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</si>
  <si>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</si>
  <si>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</si>
  <si>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</si>
  <si>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</si>
  <si>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</si>
  <si>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</si>
  <si>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</si>
  <si>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</si>
  <si>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</si>
  <si>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</si>
  <si>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</si>
  <si>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</si>
  <si>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</si>
  <si>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</si>
  <si>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</si>
  <si>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</si>
  <si>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</si>
  <si>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</si>
  <si>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</si>
  <si>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</si>
  <si>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</si>
  <si>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</si>
  <si>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</si>
  <si>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</si>
  <si>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</si>
  <si>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</si>
  <si>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</si>
  <si>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</si>
  <si>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</si>
  <si>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</si>
  <si>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</si>
  <si>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</si>
  <si>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</si>
  <si>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</si>
  <si>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</si>
  <si>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</si>
  <si>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</si>
  <si>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</si>
  <si>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</si>
  <si>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</si>
  <si>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</si>
  <si>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</si>
  <si>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</si>
  <si>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</si>
  <si>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</si>
  <si>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</si>
  <si>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</si>
  <si>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</si>
  <si>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</si>
  <si>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</si>
  <si>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</si>
  <si>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</si>
  <si>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</si>
  <si>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</si>
  <si>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</si>
  <si>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</si>
  <si>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</si>
  <si>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</si>
  <si>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</si>
  <si>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</si>
  <si>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</si>
  <si>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</si>
  <si>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</si>
  <si>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</si>
  <si>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</si>
  <si>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</si>
  <si>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</si>
  <si>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</si>
  <si>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</si>
  <si>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</si>
  <si>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</si>
  <si>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</si>
  <si>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</si>
  <si>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</si>
  <si>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</si>
  <si>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</si>
  <si>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</si>
  <si>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</si>
  <si>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</si>
  <si>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</si>
  <si>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</si>
  <si>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</si>
  <si>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</si>
  <si>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</si>
  <si>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</si>
  <si>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</si>
  <si>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</si>
  <si>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</si>
  <si>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</si>
  <si>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</si>
  <si>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</si>
  <si>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</si>
  <si>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</si>
  <si>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</si>
  <si>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</si>
  <si>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</si>
  <si>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</si>
  <si>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</si>
  <si>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</si>
  <si>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</si>
  <si>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</si>
  <si>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</si>
  <si>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</si>
  <si>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</si>
  <si>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</si>
  <si>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</si>
  <si>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</si>
  <si>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</si>
  <si>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</si>
  <si>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</si>
  <si>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</si>
  <si>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</si>
  <si>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</si>
  <si>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</si>
  <si>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</si>
  <si>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</si>
  <si>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</si>
  <si>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</si>
  <si>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</si>
  <si>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</si>
  <si>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</si>
  <si>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</si>
  <si>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</si>
  <si>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</si>
  <si>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</si>
  <si>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</si>
  <si>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</si>
  <si>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</si>
  <si>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</si>
  <si>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</si>
  <si>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</si>
  <si>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</si>
  <si>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</si>
  <si>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</si>
  <si>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</si>
  <si>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</si>
  <si>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</si>
  <si>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</si>
  <si>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</si>
  <si>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</si>
  <si>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</si>
  <si>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</si>
  <si>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</si>
  <si>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</si>
  <si>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</si>
  <si>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</si>
  <si>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</si>
  <si>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</si>
  <si>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</si>
  <si>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</si>
  <si>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</si>
  <si>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</si>
  <si>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</si>
  <si>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</si>
  <si>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</si>
  <si>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</si>
  <si>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</si>
  <si>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</si>
  <si>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</si>
  <si>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</si>
  <si>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</si>
  <si>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</si>
  <si>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</si>
  <si>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</si>
  <si>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</si>
  <si>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</si>
  <si>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</si>
  <si>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</si>
  <si>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</si>
  <si>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</si>
  <si>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</si>
  <si>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</si>
  <si>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</si>
  <si>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</si>
  <si>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</si>
  <si>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</si>
  <si>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</si>
  <si>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</si>
  <si>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</si>
  <si>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</si>
  <si>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</si>
  <si>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</si>
  <si>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</si>
  <si>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</si>
  <si>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</si>
  <si>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</si>
  <si>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</si>
  <si>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</si>
  <si>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</si>
  <si>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</si>
  <si>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</si>
  <si>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</si>
  <si>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</si>
  <si>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</si>
  <si>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</si>
  <si>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</si>
  <si>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</si>
  <si>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</si>
  <si>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</si>
  <si>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</si>
  <si>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</si>
  <si>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</si>
  <si>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</si>
  <si>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</si>
  <si>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</si>
  <si>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</si>
  <si>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</si>
  <si>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</si>
  <si>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</si>
  <si>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</si>
  <si>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</si>
  <si>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</si>
  <si>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</si>
  <si>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</si>
  <si>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</si>
  <si>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</si>
  <si>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</si>
  <si>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</si>
  <si>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</si>
  <si>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</si>
  <si>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</si>
  <si>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</si>
  <si>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</si>
  <si>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</si>
  <si>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</si>
  <si>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</si>
  <si>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</si>
  <si>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</si>
  <si>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</si>
  <si>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</si>
  <si>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</si>
  <si>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</si>
  <si>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</si>
  <si>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</si>
  <si>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</si>
  <si>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</si>
  <si>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</si>
  <si>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</si>
  <si>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</si>
  <si>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</si>
  <si>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</si>
  <si>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</si>
  <si>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</si>
  <si>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</si>
  <si>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</si>
  <si>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</si>
  <si>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</si>
  <si>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</si>
  <si>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</si>
  <si>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</si>
  <si>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</si>
  <si>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</si>
  <si>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</si>
  <si>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</si>
  <si>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</si>
  <si>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</si>
  <si>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</si>
  <si>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</si>
  <si>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</si>
  <si>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</si>
  <si>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</si>
  <si>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</si>
  <si>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</si>
  <si>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</si>
  <si>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</si>
  <si>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</si>
  <si>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</si>
  <si>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</si>
  <si>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</si>
  <si>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</si>
  <si>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</si>
  <si>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</si>
  <si>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</si>
  <si>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</si>
  <si>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</si>
  <si>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</si>
  <si>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</si>
  <si>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</si>
  <si>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</si>
  <si>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</si>
  <si>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</si>
  <si>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</si>
  <si>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</si>
  <si>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</si>
  <si>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</si>
  <si>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</si>
  <si>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</si>
  <si>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</si>
  <si>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</si>
  <si>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</si>
  <si>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</si>
  <si>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</si>
  <si>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</si>
  <si>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</si>
  <si>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</si>
  <si>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</si>
  <si>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</si>
  <si>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</si>
  <si>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</si>
  <si>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</si>
  <si>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</si>
  <si>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</si>
  <si>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</si>
  <si>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</si>
  <si>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</si>
  <si>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</si>
  <si>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</si>
  <si>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</si>
  <si>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</si>
  <si>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</si>
  <si>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</si>
  <si>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</si>
  <si>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</si>
  <si>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</si>
  <si>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</si>
  <si>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</si>
  <si>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</si>
  <si>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</si>
  <si>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</si>
  <si>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</si>
  <si>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</si>
  <si>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</si>
  <si>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</si>
  <si>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</si>
  <si>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</si>
  <si>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</si>
  <si>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</si>
  <si>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</si>
  <si>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</si>
  <si>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</si>
  <si>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</si>
  <si>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</si>
  <si>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</si>
  <si>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</si>
  <si>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</si>
  <si>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</si>
  <si>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</si>
  <si>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</si>
  <si>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</si>
  <si>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</si>
  <si>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</si>
  <si>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</si>
  <si>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</si>
  <si>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</si>
  <si>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</si>
  <si>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</si>
  <si>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</si>
  <si>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</si>
  <si>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</si>
  <si>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</si>
  <si>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</si>
  <si>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</si>
  <si>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</si>
  <si>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</si>
  <si>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</si>
  <si>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</si>
  <si>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</si>
  <si>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</si>
  <si>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</si>
  <si>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</si>
  <si>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</si>
  <si>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</si>
  <si>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</si>
  <si>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</si>
  <si>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</si>
  <si>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</si>
  <si>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</si>
  <si>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</si>
  <si>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</si>
  <si>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</si>
  <si>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</si>
  <si>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</si>
  <si>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</si>
  <si>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</si>
  <si>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</si>
  <si>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</si>
  <si>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</si>
  <si>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</si>
  <si>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</si>
  <si>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</si>
  <si>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</si>
  <si>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</si>
  <si>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</si>
  <si>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</si>
  <si>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</si>
  <si>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</si>
  <si>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</si>
  <si>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</si>
  <si>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</si>
  <si>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</si>
  <si>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</si>
  <si>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</si>
  <si>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</si>
  <si>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</si>
  <si>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</si>
  <si>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</si>
  <si>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</si>
  <si>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</si>
  <si>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</si>
  <si>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</si>
  <si>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</si>
  <si>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</si>
  <si>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</si>
  <si>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</si>
  <si>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</si>
  <si>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</si>
  <si>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</si>
  <si>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</si>
  <si>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</si>
  <si>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</si>
  <si>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</si>
  <si>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</si>
  <si>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</si>
  <si>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</si>
  <si>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</si>
  <si>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</si>
  <si>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</si>
  <si>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</si>
  <si>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</si>
  <si>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</si>
  <si>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</si>
  <si>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</si>
  <si>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</si>
  <si>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</si>
  <si>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</si>
  <si>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</si>
  <si>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</si>
  <si>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</si>
  <si>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</si>
  <si>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</si>
  <si>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</si>
  <si>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</si>
  <si>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</si>
  <si>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</si>
  <si>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</si>
  <si>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</si>
  <si>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</si>
  <si>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</si>
  <si>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</si>
  <si>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</si>
  <si>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</si>
  <si>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</si>
  <si>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</si>
  <si>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</si>
  <si>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</si>
  <si>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</si>
  <si>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</si>
  <si>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</si>
  <si>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</si>
  <si>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</si>
  <si>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</si>
  <si>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</si>
  <si>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</si>
  <si>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</si>
  <si>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</si>
  <si>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</si>
  <si>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</si>
  <si>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</si>
  <si>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</si>
  <si>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</si>
  <si>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</si>
  <si>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</si>
  <si>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</si>
  <si>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</si>
  <si>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</si>
  <si>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</si>
  <si>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</si>
  <si>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</si>
  <si>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</si>
  <si>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</si>
  <si>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</si>
  <si>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</si>
  <si>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</si>
  <si>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</si>
  <si>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</si>
  <si>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</si>
  <si>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</si>
  <si>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</si>
  <si>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</si>
  <si>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</si>
  <si>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</si>
  <si>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</si>
  <si>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</si>
  <si>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</si>
  <si>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</si>
  <si>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</si>
  <si>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</si>
  <si>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</si>
  <si>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</si>
  <si>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</si>
  <si>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</si>
  <si>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</si>
  <si>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</si>
  <si>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</si>
  <si>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</si>
  <si>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</si>
  <si>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</si>
  <si>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</si>
  <si>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</si>
  <si>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</si>
  <si>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</si>
  <si>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</si>
  <si>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</si>
  <si>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</si>
  <si>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</si>
  <si>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</si>
  <si>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</si>
  <si>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</si>
  <si>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</si>
  <si>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</si>
  <si>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</si>
  <si>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</si>
  <si>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</si>
  <si>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</si>
  <si>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</si>
  <si>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</si>
  <si>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</si>
  <si>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</si>
  <si>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</si>
  <si>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</si>
  <si>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</si>
  <si>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</si>
  <si>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</si>
  <si>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</si>
  <si>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</si>
  <si>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</si>
  <si>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</si>
  <si>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</si>
  <si>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</si>
  <si>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</si>
  <si>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</si>
  <si>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</si>
  <si>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</si>
  <si>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</si>
  <si>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</si>
  <si>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</si>
  <si>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</si>
  <si>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</si>
  <si>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</si>
  <si>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</si>
  <si>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</si>
  <si>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</si>
  <si>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</si>
  <si>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</si>
  <si>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</si>
  <si>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</si>
  <si>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</si>
  <si>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</si>
  <si>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</si>
  <si>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</si>
  <si>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</si>
  <si>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</si>
  <si>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</si>
  <si>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</si>
  <si>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</si>
  <si>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</si>
  <si>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</si>
  <si>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</si>
  <si>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</si>
  <si>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</si>
  <si>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</si>
  <si>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</si>
  <si>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</si>
  <si>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</si>
  <si>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</si>
  <si>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</si>
  <si>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</si>
  <si>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</si>
  <si>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</si>
  <si>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</si>
  <si>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</si>
  <si>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</si>
  <si>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</si>
  <si>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</si>
  <si>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</si>
  <si>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</si>
  <si>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</si>
  <si>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</si>
  <si>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</si>
  <si>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</si>
  <si>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</si>
  <si>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</si>
  <si>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</si>
  <si>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</si>
  <si>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</si>
  <si>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</si>
  <si>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</si>
  <si>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</si>
  <si>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</si>
  <si>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</si>
  <si>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</si>
  <si>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</si>
  <si>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</si>
  <si>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</si>
  <si>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</si>
  <si>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</si>
  <si>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</si>
  <si>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</si>
  <si>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</si>
  <si>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</si>
  <si>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</si>
  <si>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</si>
  <si>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</si>
  <si>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</si>
  <si>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</si>
  <si>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</si>
  <si>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</si>
  <si>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</si>
  <si>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</si>
  <si>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</si>
  <si>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</si>
  <si>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</si>
  <si>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</si>
  <si>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</si>
  <si>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</si>
  <si>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</si>
  <si>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</si>
  <si>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</si>
  <si>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</si>
  <si>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</si>
  <si>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</si>
  <si>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</si>
  <si>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</si>
  <si>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</si>
  <si>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</si>
  <si>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</si>
  <si>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</si>
  <si>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</si>
  <si>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</si>
  <si>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</si>
  <si>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</si>
  <si>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</si>
  <si>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</si>
  <si>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</si>
  <si>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</si>
  <si>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</si>
  <si>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</si>
  <si>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</si>
  <si>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</si>
  <si>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</si>
  <si>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</si>
  <si>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</si>
  <si>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</si>
  <si>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</si>
  <si>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</si>
  <si>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</si>
  <si>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</si>
  <si>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</si>
  <si>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</si>
  <si>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</si>
  <si>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</si>
  <si>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</si>
  <si>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</si>
  <si>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</si>
  <si>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</si>
  <si>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</si>
  <si>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</si>
  <si>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</si>
  <si>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</si>
  <si>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</si>
  <si>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</si>
  <si>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</si>
  <si>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</si>
  <si>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</si>
  <si>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</si>
  <si>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</si>
  <si>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</si>
  <si>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</si>
  <si>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</si>
  <si>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</si>
  <si>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</si>
  <si>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</si>
  <si>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</si>
  <si>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</si>
  <si>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</si>
  <si>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</si>
  <si>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</si>
  <si>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</si>
  <si>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</si>
  <si>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</si>
  <si>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</si>
  <si>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</si>
  <si>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</si>
  <si>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</si>
  <si>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</si>
  <si>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</si>
  <si>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</si>
  <si>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</si>
  <si>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</si>
  <si>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</si>
  <si>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</si>
  <si>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</si>
  <si>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</si>
  <si>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</si>
  <si>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</si>
  <si>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</si>
  <si>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</si>
  <si>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</si>
  <si>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</si>
  <si>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</si>
  <si>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</si>
  <si>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</si>
  <si>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</si>
  <si>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</si>
  <si>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</si>
  <si>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</si>
  <si>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</si>
  <si>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</si>
  <si>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</si>
  <si>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</si>
  <si>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</si>
  <si>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</si>
  <si>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</si>
  <si>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</si>
  <si>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</si>
  <si>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</si>
  <si>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</si>
  <si>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</si>
  <si>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</si>
  <si>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</si>
  <si>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</si>
  <si>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</si>
  <si>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</si>
  <si>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</si>
  <si>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</si>
  <si>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</si>
  <si>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</si>
  <si>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</si>
  <si>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</si>
  <si>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</si>
  <si>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</si>
  <si>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</si>
  <si>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</si>
  <si>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</si>
  <si>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</si>
  <si>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</si>
  <si>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</si>
  <si>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</si>
  <si>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</si>
  <si>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</si>
  <si>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</si>
  <si>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</si>
  <si>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</si>
  <si>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</si>
  <si>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</si>
  <si>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</si>
  <si>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</si>
  <si>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</si>
  <si>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</si>
  <si>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</si>
  <si>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</si>
  <si>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</si>
  <si>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</si>
  <si>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</si>
  <si>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</si>
  <si>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</si>
  <si>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</si>
  <si>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</si>
  <si>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</si>
  <si>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</si>
  <si>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</si>
  <si>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</si>
  <si>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</si>
  <si>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</si>
  <si>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</si>
  <si>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</si>
  <si>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</si>
  <si>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</si>
  <si>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</si>
  <si>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</si>
  <si>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</si>
  <si>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</si>
  <si>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</si>
  <si>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</si>
  <si>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</si>
  <si>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</si>
  <si>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</si>
  <si>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</si>
  <si>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</si>
  <si>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</si>
  <si>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</si>
  <si>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</si>
  <si>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</si>
  <si>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</si>
  <si>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</si>
  <si>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</si>
  <si>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</si>
  <si>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</si>
  <si>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</si>
  <si>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</si>
  <si>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</si>
  <si>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</si>
  <si>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</si>
  <si>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</si>
  <si>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</si>
  <si>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</si>
  <si>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</si>
  <si>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</si>
  <si>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</si>
  <si>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</si>
  <si>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</si>
  <si>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</si>
  <si>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</si>
  <si>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</si>
  <si>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</si>
  <si>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</si>
  <si>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</si>
  <si>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</si>
  <si>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</si>
  <si>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</si>
  <si>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</si>
  <si>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</si>
  <si>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</si>
  <si>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</si>
  <si>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</si>
  <si>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</si>
  <si>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</si>
  <si>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</si>
  <si>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</si>
  <si>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</si>
  <si>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</si>
  <si>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</si>
  <si>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</si>
  <si>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</si>
  <si>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</si>
  <si>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</si>
  <si>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</si>
  <si>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</si>
  <si>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</si>
  <si>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</si>
  <si>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</si>
  <si>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</si>
  <si>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</si>
  <si>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</si>
  <si>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</si>
  <si>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</si>
  <si>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</si>
  <si>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</si>
  <si>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</si>
  <si>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</si>
  <si>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</si>
  <si>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</si>
  <si>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</si>
  <si>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</si>
  <si>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</si>
  <si>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</si>
  <si>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</si>
  <si>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</si>
  <si>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</si>
  <si>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</si>
  <si>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</si>
  <si>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</si>
  <si>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</si>
  <si>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</si>
  <si>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</si>
  <si>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</si>
  <si>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</si>
  <si>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</si>
  <si>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</si>
  <si>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</si>
  <si>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</si>
  <si>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</si>
  <si>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</si>
  <si>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</si>
  <si>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</si>
  <si>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</si>
  <si>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</si>
  <si>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</si>
  <si>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</si>
  <si>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</si>
  <si>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</si>
  <si>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</si>
  <si>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</si>
  <si>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</si>
  <si>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</si>
  <si>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</si>
  <si>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</si>
  <si>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</si>
  <si>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</si>
  <si>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</si>
  <si>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</si>
  <si>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</si>
  <si>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</si>
  <si>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</si>
  <si>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</si>
  <si>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</si>
  <si>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</si>
  <si>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</si>
  <si>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</si>
  <si>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</si>
  <si>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</si>
  <si>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</si>
  <si>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</si>
  <si>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</si>
  <si>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</si>
  <si>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</si>
  <si>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</si>
  <si>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</si>
  <si>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</si>
  <si>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</si>
  <si>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</si>
  <si>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</si>
  <si>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</si>
  <si>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</si>
  <si>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</si>
  <si>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</si>
  <si>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</si>
  <si>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</si>
  <si>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</si>
  <si>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</si>
  <si>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</si>
  <si>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</si>
  <si>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</si>
  <si>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</si>
  <si>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</si>
  <si>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</si>
  <si>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</si>
  <si>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</si>
  <si>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</si>
  <si>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</si>
  <si>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</si>
  <si>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</si>
  <si>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</si>
  <si>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</si>
  <si>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</si>
  <si>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</si>
  <si>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</si>
  <si>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</si>
  <si>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</si>
  <si>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</si>
  <si>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</si>
  <si>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</si>
  <si>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</si>
  <si>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</si>
  <si>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</si>
  <si>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</si>
  <si>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</si>
  <si>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</si>
  <si>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</si>
  <si>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</si>
  <si>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</si>
  <si>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</si>
  <si>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</si>
  <si>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</si>
  <si>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</si>
  <si>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</si>
  <si>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</si>
  <si>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</si>
  <si>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</si>
  <si>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</si>
  <si>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</si>
  <si>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</si>
  <si>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</si>
  <si>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</si>
  <si>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</si>
  <si>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</si>
  <si>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</si>
  <si>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</si>
  <si>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</si>
  <si>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</si>
  <si>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</si>
  <si>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</si>
  <si>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</si>
  <si>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</si>
  <si>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</si>
  <si>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</si>
  <si>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</si>
  <si>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</si>
  <si>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</si>
  <si>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</si>
  <si>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</si>
  <si>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</si>
  <si>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</si>
  <si>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</si>
  <si>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</si>
  <si>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</si>
  <si>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</si>
  <si>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</si>
  <si>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</si>
  <si>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</si>
  <si>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</si>
  <si>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</si>
  <si>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</si>
  <si>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</si>
  <si>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</si>
  <si>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</si>
  <si>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</si>
  <si>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</si>
  <si>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</si>
  <si>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</si>
  <si>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</si>
  <si>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</si>
  <si>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</si>
  <si>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</si>
  <si>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</si>
  <si>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</si>
  <si>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</si>
  <si>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</si>
  <si>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</si>
  <si>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</si>
  <si>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</si>
  <si>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</si>
  <si>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</si>
  <si>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</si>
  <si>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</si>
  <si>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</si>
  <si>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</si>
  <si>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</si>
  <si>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</si>
  <si>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</si>
  <si>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</si>
  <si>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</si>
  <si>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</si>
  <si>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</si>
  <si>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</si>
  <si>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</si>
  <si>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</si>
  <si>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</si>
  <si>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</si>
  <si>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</si>
  <si>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</si>
  <si>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</si>
  <si>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</si>
  <si>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</si>
  <si>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</si>
  <si>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</si>
  <si>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</si>
  <si>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</si>
  <si>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</si>
  <si>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</si>
  <si>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</si>
  <si>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</si>
  <si>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</si>
  <si>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</si>
  <si>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</si>
  <si>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</si>
  <si>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</si>
  <si>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</si>
  <si>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</si>
  <si>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</si>
  <si>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</si>
  <si>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</si>
  <si>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</si>
  <si>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</si>
  <si>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</si>
  <si>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</si>
  <si>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</si>
  <si>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</si>
  <si>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</si>
  <si>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</si>
  <si>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</si>
  <si>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</si>
  <si>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</si>
  <si>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</si>
  <si>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</si>
  <si>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</si>
  <si>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</si>
  <si>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</si>
  <si>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</si>
  <si>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</si>
  <si>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</si>
  <si>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</si>
  <si>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</si>
  <si>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</si>
  <si>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</si>
  <si>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</si>
  <si>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</si>
  <si>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</si>
  <si>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</si>
  <si>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</si>
  <si>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</si>
  <si>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</si>
  <si>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</si>
  <si>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</si>
  <si>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</si>
  <si>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</si>
  <si>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</si>
  <si>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</si>
  <si>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</si>
  <si>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</si>
  <si>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</si>
  <si>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</si>
  <si>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</si>
  <si>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</si>
  <si>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</si>
  <si>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</si>
  <si>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</si>
  <si>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</si>
  <si>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</si>
  <si>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</si>
  <si>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</si>
  <si>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</si>
  <si>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</si>
  <si>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</si>
  <si>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</si>
  <si>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</si>
  <si>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</si>
  <si>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</si>
  <si>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</si>
  <si>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</si>
  <si>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</si>
  <si>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</si>
  <si>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</si>
  <si>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</si>
  <si>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</si>
  <si>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</si>
  <si>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</si>
  <si>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</si>
  <si>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</si>
  <si>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</si>
  <si>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</si>
  <si>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</si>
  <si>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</si>
  <si>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</si>
  <si>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</si>
  <si>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</si>
  <si>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</si>
  <si>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</si>
  <si>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</si>
  <si>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</si>
  <si>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</si>
  <si>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</si>
  <si>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</si>
  <si>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</si>
  <si>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</si>
  <si>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</si>
  <si>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</si>
  <si>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</si>
  <si>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</si>
  <si>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</si>
  <si>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</si>
  <si>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</si>
  <si>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</si>
  <si>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</si>
  <si>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</si>
  <si>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</si>
  <si>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</si>
  <si>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</si>
  <si>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</si>
  <si>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</si>
  <si>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</si>
  <si>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</si>
  <si>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</si>
  <si>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</si>
  <si>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</si>
  <si>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</si>
  <si>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</si>
  <si>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</si>
  <si>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</si>
  <si>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</si>
  <si>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</si>
  <si>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</si>
  <si>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</si>
  <si>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</si>
  <si>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</si>
  <si>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</si>
  <si>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</si>
  <si>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</si>
  <si>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</si>
  <si>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</si>
  <si>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</si>
  <si>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</si>
  <si>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</si>
  <si>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</si>
  <si>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</si>
  <si>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</si>
  <si>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</si>
  <si>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</si>
  <si>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</si>
  <si>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</si>
  <si>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</si>
  <si>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</si>
  <si>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</si>
  <si>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</si>
  <si>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</si>
  <si>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</si>
  <si>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</si>
  <si>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</si>
  <si>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</si>
  <si>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</si>
  <si>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</si>
  <si>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</si>
  <si>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</si>
  <si>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</si>
  <si>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</si>
  <si>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</si>
  <si>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</si>
  <si>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</si>
  <si>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</si>
  <si>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</si>
  <si>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</si>
  <si>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</si>
  <si>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</si>
  <si>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</si>
  <si>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</si>
  <si>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</si>
  <si>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</si>
  <si>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</si>
  <si>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</si>
  <si>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</si>
  <si>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</si>
  <si>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</si>
  <si>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</si>
  <si>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</si>
  <si>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</si>
  <si>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</si>
  <si>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</si>
  <si>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</si>
  <si>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</si>
  <si>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</si>
  <si>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</si>
  <si>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</si>
  <si>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</si>
  <si>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</si>
  <si>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</si>
  <si>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</si>
  <si>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</si>
  <si>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</si>
  <si>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</si>
  <si>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</si>
  <si>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</si>
  <si>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</si>
  <si>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</si>
  <si>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</si>
  <si>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</si>
  <si>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</si>
  <si>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</si>
  <si>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</si>
  <si>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</si>
  <si>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</si>
  <si>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</si>
  <si>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</si>
  <si>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</si>
  <si>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</si>
  <si>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</si>
  <si>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</si>
  <si>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</si>
  <si>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</si>
  <si>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</si>
  <si>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</si>
  <si>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</si>
  <si>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</si>
  <si>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</si>
  <si>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</si>
  <si>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</si>
  <si>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</si>
  <si>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</si>
  <si>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</si>
  <si>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</si>
  <si>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</si>
  <si>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</si>
  <si>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</si>
  <si>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</si>
  <si>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</si>
  <si>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</si>
  <si>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</si>
  <si>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</si>
  <si>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</si>
  <si>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</si>
  <si>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</si>
  <si>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</si>
  <si>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</si>
  <si>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</si>
  <si>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</si>
  <si>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</si>
  <si>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</si>
  <si>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</si>
  <si>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</si>
  <si>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</si>
  <si>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</si>
  <si>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</si>
  <si>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</si>
  <si>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</si>
  <si>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</si>
  <si>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</si>
  <si>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</si>
  <si>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</si>
  <si>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</si>
  <si>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</si>
  <si>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</si>
  <si>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</si>
  <si>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</si>
  <si>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</si>
  <si>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</si>
  <si>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</si>
  <si>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</si>
  <si>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</si>
  <si>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</si>
  <si>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</si>
  <si>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</si>
  <si>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</si>
  <si>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</si>
  <si>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</si>
  <si>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</si>
  <si>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</si>
  <si>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</si>
  <si>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</si>
  <si>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</si>
  <si>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</si>
  <si>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</si>
  <si>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</si>
  <si>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</si>
  <si>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</si>
  <si>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</si>
  <si>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</si>
  <si>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</si>
  <si>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</si>
  <si>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</si>
  <si>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</si>
  <si>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</si>
  <si>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</si>
  <si>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</si>
  <si>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</si>
  <si>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</si>
  <si>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</si>
  <si>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</si>
  <si>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</si>
  <si>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</si>
  <si>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</si>
  <si>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</si>
  <si>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</si>
  <si>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</si>
  <si>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</si>
  <si>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</si>
  <si>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</si>
  <si>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</si>
  <si>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</si>
  <si>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</si>
  <si>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</si>
  <si>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</si>
  <si>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</si>
  <si>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</si>
  <si>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</si>
  <si>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</si>
  <si>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</si>
  <si>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</si>
  <si>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</si>
  <si>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</si>
  <si>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</si>
  <si>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</si>
  <si>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</si>
  <si>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</si>
  <si>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</si>
  <si>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</si>
  <si>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</si>
  <si>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</si>
  <si>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</si>
  <si>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</si>
  <si>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</si>
  <si>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</si>
  <si>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</si>
  <si>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</si>
  <si>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</si>
  <si>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</si>
  <si>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</si>
  <si>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</si>
  <si>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</si>
  <si>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</si>
  <si>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</si>
  <si>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</si>
  <si>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</si>
  <si>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</si>
  <si>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</si>
  <si>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</si>
  <si>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</si>
  <si>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</si>
  <si>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</si>
  <si>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</si>
  <si>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</si>
  <si>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</si>
  <si>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</si>
  <si>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</si>
  <si>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</si>
  <si>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</si>
  <si>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</si>
  <si>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</si>
  <si>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</si>
  <si>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</si>
  <si>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</si>
  <si>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</si>
  <si>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</si>
  <si>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</si>
  <si>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</si>
  <si>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</si>
  <si>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</si>
  <si>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</si>
  <si>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</si>
  <si>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</si>
  <si>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</si>
  <si>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</si>
  <si>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</si>
  <si>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</si>
  <si>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</si>
  <si>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</si>
  <si>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</si>
  <si>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</si>
  <si>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</si>
  <si>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</si>
  <si>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</si>
  <si>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</si>
  <si>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</si>
  <si>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</si>
  <si>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</si>
  <si>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</si>
  <si>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</si>
  <si>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</si>
  <si>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</si>
  <si>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</si>
  <si>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</si>
  <si>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</si>
  <si>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</si>
  <si>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</si>
  <si>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</si>
  <si>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</si>
  <si>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</si>
  <si>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</si>
  <si>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</si>
  <si>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</si>
  <si>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</si>
  <si>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</si>
  <si>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</si>
  <si>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</si>
  <si>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</si>
  <si>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</si>
  <si>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</si>
  <si>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</si>
  <si>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</si>
  <si>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</si>
  <si>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</si>
  <si>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</si>
  <si>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</si>
  <si>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</si>
  <si>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</si>
  <si>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</si>
  <si>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</si>
  <si>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</si>
  <si>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</si>
  <si>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</si>
  <si>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</si>
  <si>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</si>
  <si>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</si>
  <si>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</si>
  <si>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</si>
  <si>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</si>
  <si>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</si>
  <si>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</si>
  <si>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</si>
  <si>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</si>
  <si>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</si>
  <si>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</si>
  <si>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</si>
  <si>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</si>
  <si>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</si>
  <si>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</si>
  <si>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</si>
  <si>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</si>
  <si>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</si>
  <si>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</si>
  <si>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</si>
  <si>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</si>
  <si>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</si>
  <si>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</si>
  <si>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</si>
  <si>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</si>
  <si>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</si>
  <si>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</si>
  <si>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</si>
  <si>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</si>
  <si>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</si>
  <si>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</si>
  <si>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</si>
  <si>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</si>
  <si>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</si>
  <si>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</si>
  <si>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</si>
  <si>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</si>
  <si>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</si>
  <si>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</si>
  <si>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</si>
  <si>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</si>
  <si>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</si>
  <si>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</si>
  <si>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</si>
  <si>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</si>
  <si>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</si>
  <si>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</si>
  <si>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</si>
  <si>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</si>
  <si>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</si>
  <si>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</si>
  <si>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</si>
  <si>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</si>
  <si>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</si>
  <si>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</si>
  <si>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</si>
  <si>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</si>
  <si>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</si>
  <si>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</si>
  <si>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</si>
  <si>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</si>
  <si>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</si>
  <si>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</si>
  <si>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</si>
  <si>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</si>
  <si>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</si>
  <si>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</si>
  <si>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</si>
  <si>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</si>
  <si>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</si>
  <si>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</si>
  <si>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</si>
  <si>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</si>
  <si>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</si>
  <si>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</si>
  <si>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</si>
  <si>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</si>
  <si>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</si>
  <si>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</si>
  <si>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</si>
  <si>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</si>
  <si>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</si>
  <si>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</si>
  <si>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</si>
  <si>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</si>
  <si>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</si>
  <si>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</si>
  <si>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</si>
  <si>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</si>
  <si>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</si>
  <si>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</si>
  <si>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</si>
  <si>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</si>
  <si>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</si>
  <si>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</si>
  <si>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</si>
  <si>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</si>
  <si>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</si>
  <si>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</si>
  <si>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</si>
  <si>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</si>
  <si>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</si>
  <si>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</si>
  <si>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</si>
  <si>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</si>
  <si>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</si>
  <si>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</si>
  <si>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</si>
  <si>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</si>
  <si>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</si>
  <si>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</si>
  <si>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</si>
  <si>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</si>
  <si>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</si>
  <si>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</si>
  <si>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</si>
  <si>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</si>
  <si>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</si>
  <si>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</si>
  <si>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</si>
  <si>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</si>
  <si>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</si>
  <si>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</si>
  <si>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</si>
  <si>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</si>
  <si>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</si>
  <si>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</si>
  <si>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</si>
  <si>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</si>
  <si>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</si>
  <si>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</si>
  <si>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</si>
  <si>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</si>
  <si>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</si>
  <si>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</si>
  <si>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</si>
  <si>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</si>
  <si>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</si>
  <si>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</si>
  <si>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</si>
  <si>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</si>
  <si>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</si>
  <si>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</si>
  <si>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</si>
  <si>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</si>
  <si>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</si>
  <si>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</si>
  <si>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</si>
  <si>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</si>
  <si>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</si>
  <si>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</si>
  <si>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</si>
  <si>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</si>
  <si>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</si>
  <si>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</si>
  <si>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</si>
  <si>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</si>
  <si>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</si>
  <si>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</si>
  <si>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</si>
  <si>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</si>
  <si>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</si>
  <si>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</si>
  <si>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</si>
  <si>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</si>
  <si>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</si>
  <si>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</si>
  <si>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</si>
  <si>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</si>
  <si>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</si>
  <si>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</si>
  <si>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</si>
  <si>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</si>
  <si>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</si>
  <si>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</si>
  <si>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</si>
  <si>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</si>
  <si>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</si>
  <si>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</si>
  <si>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</si>
  <si>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</si>
  <si>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</si>
  <si>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</si>
  <si>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</si>
  <si>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</si>
  <si>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</si>
  <si>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</si>
  <si>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</si>
  <si>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</si>
  <si>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</si>
  <si>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</si>
  <si>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</si>
  <si>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</si>
  <si>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</si>
  <si>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</si>
  <si>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</si>
  <si>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</si>
  <si>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</si>
  <si>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</si>
  <si>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</si>
  <si>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</si>
  <si>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</si>
  <si>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</si>
  <si>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</si>
  <si>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</si>
  <si>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</si>
  <si>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</si>
  <si>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</si>
  <si>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</si>
  <si>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</si>
  <si>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</si>
  <si>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</si>
  <si>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</si>
  <si>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</si>
  <si>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</si>
  <si>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</si>
  <si>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</si>
  <si>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</si>
  <si>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</si>
  <si>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</si>
  <si>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</si>
  <si>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</si>
  <si>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</si>
  <si>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</si>
  <si>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</si>
  <si>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</si>
  <si>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</si>
  <si>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</si>
  <si>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</si>
  <si>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</si>
  <si>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</si>
  <si>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</si>
  <si>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</si>
  <si>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</si>
  <si>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</si>
  <si>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</si>
  <si>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</si>
  <si>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</si>
  <si>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</si>
  <si>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</si>
  <si>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</si>
  <si>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</si>
  <si>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</si>
  <si>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</si>
  <si>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</si>
  <si>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</si>
  <si>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</si>
  <si>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</si>
  <si>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</si>
  <si>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</si>
  <si>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</si>
  <si>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</si>
  <si>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</si>
  <si>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</si>
  <si>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</si>
  <si>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</si>
  <si>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</si>
  <si>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</si>
  <si>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</si>
  <si>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</si>
  <si>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</si>
  <si>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</si>
  <si>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</si>
  <si>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</si>
  <si>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</si>
  <si>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</si>
  <si>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</si>
  <si>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</si>
  <si>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</si>
  <si>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</si>
  <si>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</si>
  <si>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</si>
  <si>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</si>
  <si>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</si>
  <si>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</si>
  <si>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</si>
  <si>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</si>
  <si>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</si>
  <si>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</si>
  <si>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</si>
  <si>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</si>
  <si>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</si>
  <si>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</si>
  <si>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</si>
  <si>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</si>
  <si>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</si>
  <si>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</si>
  <si>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</si>
  <si>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</si>
  <si>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</si>
  <si>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</si>
  <si>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</si>
  <si>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</si>
  <si>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</si>
  <si>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</si>
  <si>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</si>
  <si>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</si>
  <si>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</si>
  <si>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</si>
  <si>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</si>
  <si>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</si>
  <si>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</si>
  <si>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</si>
  <si>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</si>
  <si>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</si>
  <si>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</si>
  <si>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</si>
  <si>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</si>
  <si>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</si>
  <si>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</si>
  <si>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</si>
  <si>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</si>
  <si>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</si>
  <si>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</si>
  <si>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</si>
  <si>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</si>
  <si>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</si>
  <si>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</si>
  <si>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</si>
  <si>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</si>
  <si>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</si>
  <si>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</si>
  <si>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</si>
  <si>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</si>
  <si>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</si>
  <si>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</si>
  <si>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</si>
  <si>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</si>
  <si>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</si>
  <si>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</si>
  <si>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</si>
  <si>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</si>
  <si>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</si>
  <si>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</si>
  <si>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</si>
  <si>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</si>
  <si>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</si>
  <si>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</si>
  <si>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</si>
  <si>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</si>
  <si>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</si>
  <si>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</si>
  <si>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</si>
  <si>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</si>
  <si>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</si>
  <si>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</si>
  <si>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</si>
  <si>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</si>
  <si>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</si>
  <si>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</si>
  <si>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</si>
  <si>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</si>
  <si>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</si>
  <si>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</si>
  <si>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</si>
  <si>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</si>
  <si>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</si>
  <si>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</si>
  <si>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</si>
  <si>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</si>
  <si>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</si>
  <si>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</si>
  <si>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</si>
  <si>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</si>
  <si>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</si>
  <si>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</si>
  <si>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</si>
  <si>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</si>
  <si>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</si>
  <si>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</si>
  <si>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</si>
  <si>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</si>
  <si>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</si>
  <si>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</si>
  <si>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</si>
  <si>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</si>
  <si>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</si>
  <si>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</si>
  <si>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</si>
  <si>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</si>
  <si>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</si>
  <si>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</si>
  <si>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</si>
  <si>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</si>
  <si>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</si>
  <si>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</si>
  <si>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</si>
  <si>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</si>
  <si>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</si>
  <si>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</si>
  <si>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</si>
  <si>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</si>
  <si>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</si>
  <si>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</si>
  <si>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</si>
  <si>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</si>
  <si>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</si>
  <si>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</si>
  <si>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</si>
  <si>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</si>
  <si>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</si>
  <si>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</si>
  <si>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</si>
  <si>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</si>
  <si>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</si>
  <si>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</si>
  <si>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</si>
  <si>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</si>
  <si>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</si>
  <si>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</si>
  <si>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</si>
  <si>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</si>
  <si>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</si>
  <si>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</si>
  <si>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</si>
  <si>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</si>
  <si>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</si>
  <si>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</si>
  <si>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</si>
  <si>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</si>
  <si>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</si>
  <si>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</si>
  <si>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</si>
  <si>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</si>
  <si>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</si>
  <si>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</si>
  <si>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</si>
  <si>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</si>
  <si>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</si>
  <si>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</si>
  <si>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</si>
  <si>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</si>
  <si>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</si>
  <si>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</si>
  <si>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</si>
  <si>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</si>
  <si>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</si>
  <si>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</si>
  <si>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</si>
  <si>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</si>
  <si>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</si>
  <si>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</si>
  <si>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</si>
  <si>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</si>
  <si>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</si>
  <si>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</si>
  <si>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</si>
  <si>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</si>
  <si>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</si>
  <si>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</si>
  <si>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</si>
  <si>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</si>
  <si>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</si>
  <si>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</si>
  <si>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</si>
  <si>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</si>
  <si>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</si>
  <si>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</si>
  <si>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</si>
  <si>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</si>
  <si>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</si>
  <si>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</si>
  <si>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</si>
  <si>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</si>
  <si>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</si>
  <si>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</si>
  <si>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</si>
  <si>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</si>
  <si>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</si>
  <si>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</si>
  <si>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</si>
  <si>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</si>
  <si>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</si>
  <si>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</si>
  <si>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</si>
  <si>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</si>
  <si>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</si>
  <si>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</si>
  <si>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</si>
  <si>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</si>
  <si>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</si>
  <si>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</si>
  <si>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</si>
  <si>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</si>
  <si>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</si>
  <si>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</si>
  <si>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</si>
  <si>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</si>
  <si>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</si>
  <si>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</si>
  <si>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</si>
  <si>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</si>
  <si>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</si>
  <si>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</si>
  <si>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</si>
  <si>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</si>
  <si>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</si>
  <si>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</si>
  <si>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</si>
  <si>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</si>
  <si>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</si>
  <si>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</si>
  <si>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</si>
  <si>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</si>
  <si>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</si>
  <si>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</si>
  <si>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</si>
  <si>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</si>
  <si>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</si>
  <si>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</si>
  <si>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</si>
  <si>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</si>
  <si>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</si>
  <si>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</si>
  <si>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</si>
  <si>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</si>
  <si>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</si>
  <si>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</si>
  <si>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</si>
  <si>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</si>
  <si>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</si>
  <si>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</si>
  <si>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</si>
  <si>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</si>
  <si>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</si>
  <si>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</si>
  <si>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</si>
  <si>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</si>
  <si>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</si>
  <si>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</si>
  <si>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</si>
  <si>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</si>
  <si>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</si>
  <si>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</si>
  <si>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</si>
  <si>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</si>
  <si>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</si>
  <si>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</si>
  <si>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</si>
  <si>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</si>
  <si>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</si>
  <si>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</si>
  <si>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</si>
  <si>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</si>
  <si>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</si>
  <si>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</si>
  <si>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</si>
  <si>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</si>
  <si>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</si>
  <si>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</si>
  <si>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</si>
  <si>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</si>
  <si>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</si>
  <si>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</si>
  <si>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</si>
  <si>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</si>
  <si>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</si>
  <si>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</si>
  <si>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</si>
  <si>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</si>
  <si>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</si>
  <si>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</si>
  <si>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</si>
  <si>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</si>
  <si>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</si>
  <si>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</si>
  <si>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</si>
  <si>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</si>
  <si>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</si>
  <si>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</si>
  <si>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</si>
  <si>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</si>
  <si>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</si>
  <si>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</si>
  <si>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</si>
  <si>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</si>
  <si>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</si>
  <si>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</si>
  <si>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</si>
  <si>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</si>
  <si>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</si>
  <si>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</si>
  <si>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</si>
  <si>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</si>
  <si>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</si>
  <si>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</si>
  <si>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</si>
  <si>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</si>
  <si>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</si>
  <si>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</si>
  <si>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</si>
  <si>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</si>
  <si>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</si>
  <si>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</si>
  <si>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</si>
  <si>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</si>
  <si>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</si>
  <si>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</si>
  <si>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</si>
  <si>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</si>
  <si>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</si>
  <si>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</si>
  <si>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</si>
  <si>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</si>
  <si>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</si>
  <si>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</si>
  <si>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</si>
  <si>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</si>
  <si>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</si>
  <si>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</si>
  <si>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</si>
  <si>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</si>
  <si>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</si>
  <si>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</si>
  <si>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</si>
  <si>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</si>
  <si>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</si>
  <si>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</si>
  <si>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</si>
  <si>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</si>
  <si>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</si>
  <si>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</si>
  <si>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</si>
  <si>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</si>
  <si>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</si>
  <si>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</si>
  <si>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</si>
  <si>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</si>
  <si>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</si>
  <si>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</si>
  <si>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</si>
  <si>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</si>
  <si>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</si>
  <si>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</si>
  <si>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</si>
  <si>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</si>
  <si>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</si>
  <si>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</si>
  <si>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</si>
  <si>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</si>
  <si>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</si>
  <si>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</si>
  <si>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</si>
  <si>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</si>
  <si>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</si>
  <si>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</si>
  <si>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</si>
  <si>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</si>
  <si>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</si>
  <si>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</si>
  <si>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</si>
  <si>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</si>
  <si>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</si>
  <si>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</si>
  <si>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</si>
  <si>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</si>
  <si>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</si>
  <si>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</si>
  <si>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</si>
  <si>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</si>
  <si>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</si>
  <si>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</si>
  <si>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</si>
  <si>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</si>
  <si>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</si>
  <si>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</si>
  <si>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</si>
  <si>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</si>
  <si>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</si>
  <si>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</si>
  <si>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</si>
  <si>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</si>
  <si>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</si>
  <si>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</si>
  <si>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</si>
  <si>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</si>
  <si>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</si>
  <si>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</si>
  <si>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</si>
  <si>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</si>
  <si>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</si>
  <si>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</si>
  <si>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</si>
  <si>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</si>
  <si>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</si>
  <si>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</si>
  <si>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</si>
  <si>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</si>
  <si>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</si>
  <si>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</si>
  <si>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</si>
  <si>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</si>
  <si>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</si>
  <si>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</si>
  <si>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</si>
  <si>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</si>
  <si>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</si>
  <si>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</si>
  <si>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</si>
  <si>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</si>
  <si>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</si>
  <si>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</si>
  <si>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</si>
  <si>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</si>
  <si>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</si>
  <si>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</si>
  <si>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</si>
  <si>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</si>
  <si>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</si>
  <si>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</si>
  <si>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</si>
  <si>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</si>
  <si>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</si>
  <si>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</si>
  <si>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</si>
  <si>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</si>
  <si>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</si>
  <si>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</si>
  <si>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</si>
  <si>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</si>
  <si>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</si>
  <si>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</si>
  <si>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</si>
  <si>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</si>
  <si>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</si>
  <si>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</si>
  <si>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</si>
  <si>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</si>
  <si>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</si>
  <si>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</si>
  <si>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</si>
  <si>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</si>
  <si>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</si>
  <si>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</si>
  <si>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</si>
  <si>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</si>
  <si>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</si>
  <si>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</si>
  <si>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</si>
  <si>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</si>
  <si>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</si>
  <si>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</si>
  <si>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</si>
  <si>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</si>
  <si>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</si>
  <si>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</si>
  <si>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</si>
  <si>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</si>
  <si>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</si>
  <si>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</si>
  <si>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</si>
  <si>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</si>
  <si>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</si>
  <si>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</si>
  <si>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</si>
  <si>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</si>
  <si>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</si>
  <si>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</si>
  <si>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</si>
  <si>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</si>
  <si>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</si>
  <si>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</si>
  <si>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</si>
  <si>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</si>
  <si>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</si>
  <si>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</si>
  <si>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</si>
  <si>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</si>
  <si>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</si>
  <si>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</si>
  <si>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</si>
  <si>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</si>
  <si>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</si>
  <si>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</si>
  <si>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</si>
  <si>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</si>
  <si>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</si>
  <si>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</si>
  <si>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</si>
  <si>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</si>
  <si>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</si>
  <si>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</si>
  <si>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</si>
  <si>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</si>
  <si>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</si>
  <si>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</si>
  <si>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</si>
  <si>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</si>
  <si>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</si>
  <si>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</si>
  <si>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</si>
  <si>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</si>
  <si>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</si>
  <si>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</si>
  <si>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</si>
  <si>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</si>
  <si>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</si>
  <si>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</si>
  <si>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</si>
  <si>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</si>
  <si>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</si>
  <si>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</si>
  <si>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</si>
  <si>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</si>
  <si>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</si>
  <si>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</si>
  <si>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</si>
  <si>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</si>
  <si>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</si>
  <si>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</si>
  <si>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</si>
  <si>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</si>
  <si>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</si>
  <si>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</si>
  <si>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</si>
  <si>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</si>
  <si>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</si>
  <si>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</si>
  <si>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</si>
  <si>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</si>
  <si>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</si>
  <si>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</si>
  <si>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</si>
  <si>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</si>
  <si>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</si>
  <si>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</si>
  <si>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</si>
  <si>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</si>
  <si>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</si>
  <si>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</si>
  <si>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</si>
  <si>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</si>
  <si>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</si>
  <si>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</si>
  <si>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</si>
  <si>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</si>
  <si>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</si>
  <si>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</si>
  <si>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</si>
  <si>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</si>
  <si>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</si>
  <si>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</si>
  <si>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</si>
  <si>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</si>
  <si>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</si>
  <si>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</si>
  <si>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</si>
  <si>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</si>
  <si>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</si>
  <si>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</si>
  <si>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</si>
  <si>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</si>
  <si>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</si>
  <si>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</si>
  <si>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</si>
  <si>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</si>
  <si>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</si>
  <si>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</si>
  <si>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</si>
  <si>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</si>
  <si>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</si>
  <si>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</si>
  <si>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</si>
  <si>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</si>
  <si>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</si>
  <si>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</si>
  <si>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</si>
  <si>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</si>
  <si>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</si>
  <si>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</si>
  <si>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</si>
  <si>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</si>
  <si>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</si>
  <si>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</si>
  <si>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</si>
  <si>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</si>
  <si>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</si>
  <si>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</si>
  <si>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</si>
  <si>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</si>
  <si>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</si>
  <si>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</si>
  <si>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</si>
  <si>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</si>
  <si>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</si>
  <si>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</si>
  <si>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</si>
  <si>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</si>
  <si>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</si>
  <si>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</si>
  <si>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</si>
  <si>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</si>
  <si>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</si>
  <si>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</si>
  <si>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</si>
  <si>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</si>
  <si>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</si>
  <si>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</si>
  <si>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</si>
  <si>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</si>
  <si>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</si>
  <si>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</si>
  <si>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</si>
  <si>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</si>
  <si>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</si>
  <si>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</si>
  <si>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</si>
  <si>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</si>
  <si>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</si>
  <si>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</si>
  <si>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</si>
  <si>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</si>
  <si>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</si>
  <si>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</si>
  <si>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</si>
  <si>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</si>
  <si>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</si>
  <si>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</si>
  <si>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</si>
  <si>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</si>
  <si>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</si>
  <si>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</si>
  <si>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</si>
  <si>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</si>
  <si>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</si>
  <si>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</si>
  <si>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</si>
  <si>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</si>
  <si>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</si>
  <si>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</si>
  <si>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</si>
  <si>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</si>
  <si>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</si>
  <si>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</si>
  <si>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</si>
  <si>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</si>
  <si>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</si>
  <si>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</si>
  <si>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</si>
  <si>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</si>
  <si>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</si>
  <si>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</si>
  <si>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</si>
  <si>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</si>
  <si>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</si>
  <si>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</si>
  <si>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</si>
  <si>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</si>
  <si>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</si>
  <si>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</si>
  <si>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</si>
  <si>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</si>
  <si>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</si>
  <si>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</si>
  <si>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</si>
  <si>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</si>
  <si>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</si>
  <si>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</si>
  <si>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</si>
  <si>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</si>
  <si>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</si>
  <si>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</si>
  <si>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</si>
  <si>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</si>
  <si>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</si>
  <si>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</si>
  <si>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</si>
  <si>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</si>
  <si>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</si>
  <si>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</si>
  <si>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</si>
  <si>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</si>
  <si>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</si>
  <si>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</si>
  <si>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</si>
  <si>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</si>
  <si>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</si>
  <si>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</si>
  <si>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</si>
  <si>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</si>
  <si>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</si>
  <si>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</si>
  <si>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</si>
  <si>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</si>
  <si>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</si>
  <si>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</si>
  <si>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</si>
  <si>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</si>
  <si>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</si>
  <si>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</si>
  <si>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</si>
  <si>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</si>
  <si>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</si>
  <si>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</si>
  <si>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</si>
  <si>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</si>
  <si>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</si>
  <si>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</si>
  <si>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</si>
  <si>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</si>
  <si>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</si>
  <si>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</si>
  <si>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</si>
  <si>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</si>
  <si>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</si>
  <si>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</si>
  <si>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</si>
  <si>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</si>
  <si>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</si>
  <si>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</si>
  <si>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</si>
  <si>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</si>
  <si>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</si>
  <si>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</si>
  <si>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</si>
  <si>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</si>
  <si>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</si>
  <si>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</si>
  <si>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</si>
  <si>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</si>
  <si>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</si>
  <si>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</si>
  <si>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</si>
  <si>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</si>
  <si>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</si>
  <si>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</si>
  <si>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</si>
  <si>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</si>
  <si>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</si>
  <si>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</si>
  <si>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</si>
  <si>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</si>
  <si>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</si>
  <si>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</si>
  <si>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</si>
  <si>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</si>
  <si>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</si>
  <si>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</si>
  <si>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</si>
  <si>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</si>
  <si>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</si>
  <si>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</si>
  <si>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</si>
  <si>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</si>
  <si>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</si>
  <si>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</si>
  <si>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</si>
  <si>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</si>
  <si>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</si>
  <si>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</si>
  <si>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</si>
  <si>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</si>
  <si>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</si>
  <si>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</si>
  <si>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</si>
  <si>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</si>
  <si>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</si>
  <si>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</si>
  <si>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</si>
  <si>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</si>
  <si>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</si>
  <si>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</si>
  <si>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</si>
  <si>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</si>
  <si>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</si>
  <si>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</si>
  <si>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</si>
  <si>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</si>
  <si>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</si>
  <si>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</si>
  <si>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</si>
  <si>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</si>
  <si>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</si>
  <si>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</si>
  <si>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</si>
  <si>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</si>
  <si>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</si>
  <si>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</si>
  <si>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</si>
  <si>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</si>
  <si>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</si>
  <si>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</si>
  <si>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</si>
  <si>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</si>
  <si>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</si>
  <si>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</si>
  <si>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</si>
  <si>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</si>
  <si>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</si>
  <si>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</si>
  <si>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</si>
  <si>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</si>
  <si>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</si>
  <si>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</si>
  <si>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</si>
  <si>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</si>
  <si>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</si>
  <si>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</si>
  <si>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</si>
  <si>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</si>
  <si>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</si>
  <si>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</si>
  <si>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</si>
  <si>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</si>
  <si>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</si>
  <si>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</si>
  <si>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</si>
  <si>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</si>
  <si>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</si>
  <si>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</si>
  <si>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</si>
  <si>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</si>
  <si>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</si>
  <si>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</si>
  <si>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</si>
  <si>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</si>
  <si>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</si>
  <si>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</si>
  <si>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</si>
  <si>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</si>
  <si>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</si>
  <si>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</si>
  <si>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</si>
  <si>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</si>
  <si>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</si>
  <si>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</si>
  <si>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</si>
  <si>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</si>
  <si>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</si>
  <si>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</si>
  <si>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</si>
  <si>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</si>
  <si>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</si>
  <si>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</si>
  <si>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</si>
  <si>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</si>
  <si>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</si>
  <si>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</si>
  <si>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</si>
  <si>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</si>
  <si>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</si>
  <si>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</si>
  <si>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</si>
  <si>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</si>
  <si>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</si>
  <si>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</si>
  <si>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</si>
  <si>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</si>
  <si>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</si>
  <si>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</si>
  <si>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</si>
  <si>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</si>
  <si>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</si>
  <si>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</si>
  <si>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</si>
  <si>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</si>
  <si>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</si>
  <si>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</si>
  <si>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</si>
  <si>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</si>
  <si>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</si>
  <si>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</si>
  <si>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</si>
  <si>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</si>
  <si>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</si>
  <si>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</si>
  <si>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</si>
  <si>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</si>
  <si>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</si>
  <si>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</si>
  <si>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</si>
  <si>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</si>
  <si>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</si>
  <si>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</si>
  <si>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</si>
  <si>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</si>
  <si>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</si>
  <si>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</si>
  <si>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</si>
  <si>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</si>
  <si>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</si>
  <si>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</si>
  <si>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</si>
  <si>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</si>
  <si>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</si>
  <si>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</si>
  <si>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</si>
  <si>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</si>
  <si>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</si>
  <si>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</si>
  <si>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</si>
  <si>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</si>
  <si>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</si>
  <si>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</si>
  <si>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</si>
  <si>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</si>
  <si>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</si>
  <si>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</si>
  <si>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</si>
  <si>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</si>
  <si>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</si>
  <si>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</si>
  <si>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</si>
  <si>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</si>
  <si>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</si>
  <si>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</si>
  <si>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</si>
  <si>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</si>
  <si>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</si>
  <si>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</si>
  <si>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</si>
  <si>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</si>
  <si>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</si>
  <si>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</si>
  <si>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</si>
  <si>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</si>
  <si>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</si>
  <si>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</si>
  <si>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</si>
  <si>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</si>
  <si>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</si>
  <si>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</si>
  <si>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</si>
  <si>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</si>
  <si>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</si>
  <si>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</si>
  <si>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</si>
  <si>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</si>
  <si>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</si>
  <si>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</si>
  <si>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</si>
  <si>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</si>
  <si>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</si>
  <si>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</si>
  <si>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</si>
  <si>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</si>
  <si>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</si>
  <si>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</si>
  <si>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</si>
  <si>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</si>
  <si>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</si>
  <si>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</si>
  <si>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</si>
  <si>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</si>
  <si>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</si>
  <si>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</si>
  <si>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</si>
  <si>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</si>
  <si>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</si>
  <si>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</si>
  <si>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</si>
  <si>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</si>
  <si>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</si>
  <si>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</si>
  <si>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</si>
  <si>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</si>
  <si>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</si>
  <si>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</si>
  <si>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</si>
  <si>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</si>
  <si>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</si>
  <si>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</si>
  <si>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</si>
  <si>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</si>
  <si>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</si>
  <si>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</si>
  <si>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</si>
  <si>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</si>
  <si>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</si>
  <si>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</si>
  <si>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</si>
  <si>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</si>
  <si>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</si>
  <si>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</si>
  <si>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</si>
  <si>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</si>
  <si>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</si>
  <si>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</si>
  <si>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</si>
  <si>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</si>
  <si>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</si>
  <si>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</si>
  <si>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</si>
  <si>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</si>
  <si>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</si>
  <si>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</si>
  <si>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</si>
  <si>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</si>
  <si>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</si>
  <si>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</si>
  <si>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</si>
  <si>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</si>
  <si>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</si>
  <si>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</si>
  <si>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</si>
  <si>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</si>
  <si>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</si>
  <si>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</si>
  <si>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</si>
  <si>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</si>
  <si>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</si>
  <si>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</si>
  <si>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</si>
  <si>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</si>
  <si>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</si>
  <si>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</si>
  <si>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</si>
  <si>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</si>
  <si>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</si>
  <si>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</si>
  <si>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</si>
  <si>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</si>
  <si>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</si>
  <si>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</si>
  <si>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</si>
  <si>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</si>
  <si>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</si>
  <si>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</si>
  <si>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</si>
  <si>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</si>
  <si>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</si>
  <si>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</si>
  <si>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</si>
  <si>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</si>
  <si>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</si>
  <si>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</si>
  <si>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</si>
  <si>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</si>
  <si>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</si>
  <si>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</si>
  <si>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</si>
  <si>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</si>
  <si>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</si>
  <si>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</si>
  <si>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</si>
  <si>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</si>
  <si>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</si>
  <si>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</si>
  <si>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</si>
  <si>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</si>
  <si>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</si>
  <si>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</si>
  <si>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</si>
  <si>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</si>
  <si>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</si>
  <si>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</si>
  <si>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</si>
  <si>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</si>
  <si>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</si>
  <si>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</si>
  <si>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</si>
  <si>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</si>
  <si>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</si>
  <si>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</si>
  <si>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</si>
  <si>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</si>
  <si>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</si>
  <si>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</si>
  <si>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</si>
  <si>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</si>
  <si>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</si>
  <si>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</si>
  <si>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</si>
  <si>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</si>
  <si>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</si>
  <si>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</si>
  <si>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</si>
  <si>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</si>
  <si>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</si>
  <si>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</si>
  <si>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</si>
  <si>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</si>
  <si>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</si>
  <si>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</si>
  <si>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</si>
  <si>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</si>
  <si>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</si>
  <si>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</si>
  <si>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</si>
  <si>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</si>
  <si>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</si>
  <si>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</si>
  <si>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</si>
  <si>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</si>
  <si>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</si>
  <si>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</si>
  <si>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</si>
  <si>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</si>
  <si>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</si>
  <si>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</si>
  <si>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</si>
  <si>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</si>
  <si>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</si>
  <si>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</si>
  <si>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</si>
  <si>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</si>
  <si>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</si>
  <si>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</si>
  <si>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</si>
  <si>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</si>
  <si>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</si>
  <si>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</si>
  <si>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</si>
  <si>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</si>
  <si>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</si>
  <si>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</si>
  <si>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</si>
  <si>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</si>
  <si>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</si>
  <si>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</si>
  <si>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</si>
  <si>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</si>
  <si>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</si>
  <si>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</si>
  <si>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</si>
  <si>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</si>
  <si>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</si>
  <si>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</si>
  <si>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</si>
  <si>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</si>
  <si>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</si>
  <si>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</si>
  <si>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</si>
  <si>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</si>
  <si>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</si>
  <si>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</si>
  <si>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</si>
  <si>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</si>
  <si>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</si>
  <si>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</si>
  <si>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</si>
  <si>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</si>
  <si>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</si>
  <si>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</si>
  <si>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</si>
  <si>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</si>
  <si>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</si>
  <si>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</si>
  <si>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</si>
  <si>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</si>
  <si>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</si>
  <si>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</si>
  <si>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</si>
  <si>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</si>
  <si>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</si>
  <si>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</si>
  <si>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</si>
  <si>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</si>
  <si>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</si>
  <si>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</si>
  <si>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</si>
  <si>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</si>
  <si>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</si>
  <si>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</si>
  <si>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</si>
  <si>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</si>
  <si>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</si>
  <si>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</si>
  <si>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</si>
  <si>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</si>
  <si>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</si>
  <si>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</si>
  <si>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</si>
  <si>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</si>
  <si>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</si>
  <si>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</si>
  <si>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</si>
  <si>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</si>
  <si>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</si>
  <si>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</si>
  <si>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</si>
  <si>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</si>
  <si>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</si>
  <si>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</si>
  <si>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</si>
  <si>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</si>
  <si>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</si>
  <si>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</si>
  <si>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</si>
  <si>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</si>
  <si>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</si>
  <si>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</si>
  <si>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</si>
  <si>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</si>
  <si>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</si>
  <si>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</si>
  <si>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</si>
  <si>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</si>
  <si>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</si>
  <si>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</si>
  <si>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</si>
  <si>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</si>
  <si>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</si>
  <si>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</si>
  <si>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</si>
  <si>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</si>
  <si>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</si>
  <si>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</si>
  <si>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</si>
  <si>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</si>
  <si>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</si>
  <si>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</si>
  <si>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</si>
  <si>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</si>
  <si>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</si>
  <si>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</si>
  <si>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</si>
  <si>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</si>
  <si>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</si>
  <si>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</si>
  <si>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</si>
  <si>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</si>
  <si>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</si>
  <si>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</si>
  <si>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</si>
  <si>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</si>
  <si>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</si>
  <si>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</si>
  <si>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</si>
  <si>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</si>
  <si>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</si>
  <si>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</si>
  <si>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</si>
  <si>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</si>
  <si>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</si>
  <si>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</si>
  <si>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</si>
  <si>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</si>
  <si>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</si>
  <si>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</si>
  <si>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</si>
  <si>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</si>
  <si>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</si>
  <si>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</si>
  <si>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</si>
  <si>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</si>
  <si>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</si>
  <si>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</si>
  <si>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</si>
  <si>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</si>
  <si>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</si>
  <si>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</si>
  <si>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</si>
  <si>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</si>
  <si>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</si>
  <si>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</si>
  <si>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</si>
  <si>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</si>
  <si>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</si>
  <si>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</si>
  <si>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</si>
  <si>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</si>
  <si>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</si>
  <si>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</si>
  <si>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</si>
  <si>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</si>
  <si>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</si>
  <si>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</si>
  <si>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</si>
  <si>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</si>
  <si>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</si>
  <si>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</si>
  <si>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</si>
  <si>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</si>
  <si>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</si>
  <si>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</si>
  <si>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</si>
  <si>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</si>
  <si>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</si>
  <si>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</si>
  <si>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</si>
  <si>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</si>
  <si>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</si>
  <si>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</si>
  <si>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</si>
  <si>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</si>
  <si>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</si>
  <si>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</si>
  <si>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</si>
  <si>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</si>
  <si>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</si>
  <si>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</si>
  <si>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</si>
  <si>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</si>
  <si>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</si>
  <si>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</si>
  <si>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</si>
  <si>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</si>
  <si>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</si>
  <si>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</si>
  <si>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</si>
  <si>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</si>
  <si>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</si>
  <si>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</si>
  <si>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</si>
  <si>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</si>
  <si>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</si>
  <si>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</si>
  <si>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</si>
  <si>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</si>
  <si>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</si>
  <si>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</si>
  <si>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</si>
  <si>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</si>
  <si>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</si>
  <si>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</si>
  <si>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</si>
  <si>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</si>
  <si>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</si>
  <si>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</si>
  <si>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</si>
  <si>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</si>
  <si>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</si>
  <si>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</si>
  <si>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</si>
  <si>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</si>
  <si>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</si>
  <si>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</si>
  <si>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</si>
  <si>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</si>
  <si>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</si>
  <si>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</si>
  <si>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</si>
  <si>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</si>
  <si>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</si>
  <si>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</si>
  <si>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</si>
  <si>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</si>
  <si>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</si>
  <si>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</si>
  <si>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</si>
  <si>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</si>
  <si>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</si>
  <si>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</si>
  <si>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</si>
  <si>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</si>
  <si>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</si>
  <si>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</si>
  <si>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</si>
  <si>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</si>
  <si>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</si>
  <si>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</si>
  <si>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</si>
  <si>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</si>
  <si>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</si>
  <si>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</si>
  <si>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</si>
  <si>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</si>
  <si>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</si>
  <si>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</si>
  <si>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</si>
  <si>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</si>
  <si>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</si>
  <si>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</si>
  <si>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</si>
  <si>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</si>
  <si>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</si>
  <si>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</si>
  <si>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</si>
  <si>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</si>
  <si>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</si>
  <si>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</si>
  <si>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</si>
  <si>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</si>
  <si>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</si>
  <si>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</si>
  <si>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</si>
  <si>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</si>
  <si>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</si>
  <si>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</si>
  <si>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</si>
  <si>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</si>
  <si>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</si>
  <si>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</si>
  <si>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</si>
  <si>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</si>
  <si>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</si>
  <si>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</si>
  <si>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</si>
  <si>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</si>
  <si>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</si>
  <si>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</si>
  <si>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</si>
  <si>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</si>
  <si>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</si>
  <si>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</si>
  <si>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</si>
  <si>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</si>
  <si>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</si>
  <si>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</si>
  <si>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</si>
  <si>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</si>
  <si>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</si>
  <si>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</si>
  <si>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</si>
  <si>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</si>
  <si>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</si>
  <si>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</si>
  <si>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</si>
  <si>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</si>
  <si>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</si>
  <si>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</si>
  <si>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</si>
  <si>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</si>
  <si>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</si>
  <si>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</si>
  <si>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</si>
  <si>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</si>
  <si>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</si>
  <si>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</si>
  <si>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</si>
  <si>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</si>
  <si>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</si>
  <si>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</si>
  <si>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</si>
  <si>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</si>
  <si>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</si>
  <si>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</si>
  <si>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</si>
  <si>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</si>
  <si>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</si>
  <si>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</si>
  <si>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</si>
  <si>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</si>
  <si>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</si>
  <si>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</si>
  <si>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</si>
  <si>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</si>
  <si>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</si>
  <si>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</si>
  <si>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</si>
  <si>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</si>
  <si>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</si>
  <si>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</si>
  <si>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</si>
  <si>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</si>
  <si>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</si>
  <si>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</si>
  <si>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</si>
  <si>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</si>
  <si>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</si>
  <si>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</si>
  <si>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</si>
  <si>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</si>
  <si>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</si>
  <si>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</si>
  <si>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</si>
  <si>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</si>
  <si>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</si>
  <si>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</si>
  <si>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</si>
  <si>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</si>
  <si>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</si>
  <si>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</si>
  <si>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</si>
  <si>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</si>
  <si>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</si>
  <si>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</si>
  <si>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</si>
  <si>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</si>
  <si>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</si>
  <si>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</si>
  <si>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</si>
  <si>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</si>
  <si>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</si>
  <si>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</si>
  <si>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</si>
  <si>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</si>
  <si>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</si>
  <si>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</si>
  <si>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</si>
  <si>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</si>
  <si>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</si>
  <si>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</si>
  <si>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</si>
  <si>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</si>
  <si>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</si>
  <si>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</si>
  <si>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</si>
  <si>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</si>
  <si>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</si>
  <si>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</si>
  <si>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</si>
  <si>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</si>
  <si>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</si>
  <si>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</si>
  <si>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</si>
  <si>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</si>
  <si>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</si>
  <si>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</si>
  <si>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</si>
  <si>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</si>
  <si>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</si>
  <si>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</si>
  <si>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</si>
  <si>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</si>
  <si>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</si>
  <si>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</si>
  <si>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</si>
  <si>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</si>
  <si>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</si>
  <si>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</si>
  <si>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</si>
  <si>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</si>
  <si>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</si>
  <si>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</si>
  <si>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</si>
  <si>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</si>
  <si>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</si>
  <si>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</si>
  <si>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</si>
  <si>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</si>
  <si>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</si>
  <si>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</si>
  <si>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</si>
  <si>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</si>
  <si>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</si>
  <si>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</si>
  <si>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</si>
  <si>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</si>
  <si>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</si>
  <si>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</si>
  <si>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</si>
  <si>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</si>
  <si>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</si>
  <si>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</si>
  <si>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</si>
  <si>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</si>
  <si>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</si>
  <si>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</si>
  <si>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</si>
  <si>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</si>
  <si>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</si>
  <si>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</si>
  <si>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</si>
  <si>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</si>
  <si>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</si>
  <si>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</si>
  <si>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</si>
  <si>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</si>
  <si>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</si>
  <si>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</si>
  <si>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</si>
  <si>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</si>
  <si>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</si>
  <si>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</si>
  <si>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</si>
  <si>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</si>
  <si>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</si>
  <si>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</si>
  <si>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</si>
  <si>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</si>
  <si>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</si>
  <si>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</si>
  <si>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</si>
  <si>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</si>
  <si>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</si>
  <si>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</si>
  <si>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</si>
  <si>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</si>
  <si>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</si>
  <si>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</si>
  <si>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</si>
  <si>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</si>
  <si>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</si>
  <si>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</si>
  <si>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</si>
  <si>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</si>
  <si>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</si>
  <si>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</si>
  <si>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</si>
  <si>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</si>
  <si>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</si>
  <si>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</si>
  <si>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</si>
  <si>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</si>
  <si>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</si>
  <si>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</si>
  <si>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</si>
  <si>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</si>
  <si>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</si>
  <si>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</si>
  <si>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</si>
  <si>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</si>
  <si>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</si>
  <si>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</si>
  <si>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</si>
  <si>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</si>
  <si>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</si>
  <si>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</si>
  <si>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</si>
  <si>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</si>
  <si>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</si>
  <si>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</si>
  <si>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</si>
  <si>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</si>
  <si>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</si>
  <si>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</si>
  <si>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</si>
  <si>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</si>
  <si>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</si>
  <si>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</si>
  <si>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</si>
  <si>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</si>
  <si>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</si>
  <si>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</si>
  <si>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</si>
  <si>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</si>
  <si>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</si>
  <si>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</si>
  <si>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</si>
  <si>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</si>
  <si>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</si>
  <si>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</si>
  <si>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</si>
  <si>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</si>
  <si>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</si>
  <si>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</si>
  <si>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</si>
  <si>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</si>
  <si>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</si>
  <si>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</si>
  <si>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</si>
  <si>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</si>
  <si>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</si>
  <si>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</si>
  <si>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</si>
  <si>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</si>
  <si>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</si>
  <si>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</si>
  <si>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</si>
  <si>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</si>
  <si>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</si>
  <si>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</si>
  <si>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</si>
  <si>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</si>
  <si>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</si>
  <si>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</si>
  <si>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</si>
  <si>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</si>
  <si>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</si>
  <si>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</si>
  <si>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</si>
  <si>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</si>
  <si>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</si>
  <si>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</si>
  <si>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</si>
  <si>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</si>
  <si>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</si>
  <si>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</si>
  <si>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</si>
  <si>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</si>
  <si>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</si>
  <si>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</si>
  <si>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</si>
  <si>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</si>
  <si>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</si>
  <si>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</si>
  <si>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</si>
  <si>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</si>
  <si>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</si>
  <si>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</si>
  <si>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</si>
  <si>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</si>
  <si>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</si>
  <si>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</si>
  <si>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</si>
  <si>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</si>
  <si>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</si>
  <si>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</si>
  <si>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</si>
  <si>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</si>
  <si>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</si>
  <si>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</si>
  <si>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</si>
  <si>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</si>
  <si>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</si>
  <si>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</si>
  <si>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</si>
  <si>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</si>
  <si>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</si>
  <si>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</si>
  <si>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</si>
  <si>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</si>
  <si>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</si>
  <si>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</si>
  <si>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</si>
  <si>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</si>
  <si>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</si>
  <si>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</si>
  <si>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</si>
  <si>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</si>
  <si>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</si>
  <si>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</si>
  <si>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</si>
  <si>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</si>
  <si>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</si>
  <si>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</si>
  <si>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</si>
  <si>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</si>
  <si>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</si>
  <si>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</si>
  <si>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</si>
  <si>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</si>
  <si>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</si>
  <si>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</si>
  <si>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</si>
  <si>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</si>
  <si>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</si>
  <si>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</si>
  <si>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</si>
  <si>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</si>
  <si>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</si>
  <si>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</si>
  <si>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</si>
  <si>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</si>
  <si>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</si>
  <si>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</si>
  <si>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</si>
  <si>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</si>
  <si>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</si>
  <si>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</si>
  <si>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</si>
  <si>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</si>
  <si>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</si>
  <si>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</si>
  <si>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</si>
  <si>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</si>
  <si>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</si>
  <si>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</si>
  <si>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</si>
  <si>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</si>
  <si>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</si>
  <si>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</si>
  <si>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</si>
  <si>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</si>
  <si>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</si>
  <si>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</si>
  <si>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</si>
  <si>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</si>
  <si>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</si>
  <si>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</si>
  <si>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</si>
  <si>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</si>
  <si>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</si>
  <si>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</si>
  <si>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</si>
  <si>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</si>
  <si>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</si>
  <si>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</si>
  <si>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</si>
  <si>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</si>
  <si>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</si>
  <si>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</si>
  <si>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</si>
  <si>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</si>
  <si>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</si>
  <si>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</si>
  <si>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</si>
  <si>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</si>
  <si>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</si>
  <si>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</si>
  <si>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</si>
  <si>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</si>
  <si>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</si>
  <si>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</si>
  <si>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</si>
  <si>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</si>
  <si>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</si>
  <si>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</si>
  <si>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</si>
  <si>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</si>
  <si>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</si>
  <si>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</si>
  <si>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</si>
  <si>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</si>
  <si>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</si>
  <si>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</si>
  <si>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</si>
  <si>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</si>
  <si>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</si>
  <si>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</si>
  <si>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</si>
  <si>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</si>
  <si>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</si>
  <si>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</si>
  <si>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</si>
  <si>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</si>
  <si>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</si>
  <si>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</si>
  <si>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</si>
  <si>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</si>
  <si>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</si>
  <si>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</si>
  <si>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</si>
  <si>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</si>
  <si>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</si>
  <si>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</si>
  <si>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</si>
  <si>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</si>
  <si>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</si>
  <si>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</si>
  <si>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</si>
  <si>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</si>
  <si>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</si>
  <si>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</si>
  <si>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</si>
  <si>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</si>
  <si>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</si>
  <si>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</si>
  <si>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</si>
  <si>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</si>
  <si>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</si>
  <si>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</si>
  <si>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</si>
  <si>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</si>
  <si>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</si>
  <si>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</si>
  <si>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</si>
  <si>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</si>
  <si>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</si>
  <si>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</si>
  <si>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</si>
  <si>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</si>
  <si>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</si>
  <si>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</si>
  <si>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</si>
  <si>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</si>
  <si>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</si>
  <si>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</si>
  <si>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</si>
  <si>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</si>
  <si>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</si>
  <si>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</si>
  <si>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</si>
  <si>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</si>
  <si>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</si>
  <si>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</si>
  <si>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</si>
  <si>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</si>
  <si>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</si>
  <si>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</si>
  <si>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</si>
  <si>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</si>
  <si>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</si>
  <si>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</si>
  <si>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</si>
  <si>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</si>
  <si>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</si>
  <si>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</si>
  <si>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</si>
  <si>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</si>
  <si>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</si>
  <si>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</si>
  <si>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</si>
  <si>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</si>
  <si>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</si>
  <si>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</si>
  <si>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</si>
  <si>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</si>
  <si>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</si>
  <si>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</si>
  <si>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</si>
  <si>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</si>
  <si>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</si>
  <si>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</si>
  <si>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</si>
  <si>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</si>
  <si>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</si>
  <si>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</si>
  <si>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</si>
  <si>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</si>
  <si>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</si>
  <si>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</si>
  <si>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</si>
  <si>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</si>
  <si>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</si>
  <si>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</si>
  <si>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</si>
  <si>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</si>
  <si>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</si>
  <si>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</si>
  <si>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</si>
  <si>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</si>
  <si>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</si>
  <si>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</si>
  <si>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</si>
  <si>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</si>
  <si>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</si>
  <si>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</si>
  <si>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</si>
  <si>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</si>
  <si>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</si>
  <si>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</si>
  <si>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</si>
  <si>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</si>
  <si>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</si>
  <si>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</si>
  <si>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</si>
  <si>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</si>
  <si>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</si>
  <si>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</si>
  <si>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</si>
  <si>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</si>
  <si>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</si>
  <si>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</si>
  <si>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</si>
  <si>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</si>
  <si>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</si>
  <si>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</si>
  <si>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</si>
  <si>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</si>
  <si>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</si>
  <si>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</si>
  <si>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</si>
  <si>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</si>
  <si>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</si>
  <si>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</si>
  <si>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</si>
  <si>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</si>
  <si>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</si>
  <si>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</si>
  <si>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</si>
  <si>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</si>
  <si>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</si>
  <si>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</si>
  <si>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</si>
  <si>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</si>
  <si>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</si>
  <si>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</si>
  <si>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</si>
  <si>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</si>
  <si>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</si>
  <si>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</si>
  <si>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</si>
  <si>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</si>
  <si>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</si>
  <si>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</si>
  <si>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</si>
  <si>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</si>
  <si>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</si>
  <si>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</si>
  <si>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</si>
  <si>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</si>
  <si>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</si>
  <si>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</si>
  <si>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</si>
  <si>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</si>
  <si>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</si>
  <si>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</si>
  <si>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</si>
  <si>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</si>
  <si>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</si>
  <si>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</si>
  <si>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</si>
  <si>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</si>
  <si>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</si>
  <si>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</si>
  <si>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</si>
  <si>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</si>
  <si>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</si>
  <si>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</si>
  <si>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</si>
  <si>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</si>
  <si>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</si>
  <si>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</si>
  <si>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</si>
  <si>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</si>
  <si>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</si>
  <si>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</si>
  <si>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</si>
  <si>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</si>
  <si>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</si>
  <si>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</si>
  <si>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</si>
  <si>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</si>
  <si>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</si>
  <si>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</si>
  <si>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</si>
  <si>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</si>
  <si>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</si>
  <si>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</si>
  <si>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</si>
  <si>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</si>
  <si>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</si>
  <si>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</si>
  <si>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</si>
  <si>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</si>
  <si>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</si>
  <si>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</si>
  <si>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</si>
  <si>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</si>
  <si>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</si>
  <si>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</si>
  <si>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</si>
  <si>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</si>
  <si>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</si>
  <si>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</si>
  <si>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</si>
  <si>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</si>
  <si>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</si>
  <si>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</si>
  <si>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</si>
  <si>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</si>
  <si>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</si>
  <si>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</si>
  <si>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</si>
  <si>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</si>
  <si>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</si>
  <si>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</si>
  <si>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</si>
  <si>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</si>
  <si>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</si>
  <si>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</si>
  <si>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</si>
  <si>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</si>
  <si>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</si>
  <si>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</si>
  <si>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</si>
  <si>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</si>
  <si>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</si>
  <si>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</si>
  <si>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</si>
  <si>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</si>
  <si>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</si>
  <si>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</si>
  <si>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</si>
  <si>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</si>
  <si>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</si>
  <si>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</si>
  <si>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</si>
  <si>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</si>
  <si>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</si>
  <si>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</si>
  <si>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</si>
  <si>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</si>
  <si>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</si>
  <si>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</si>
  <si>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</si>
  <si>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</si>
  <si>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</si>
  <si>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</si>
  <si>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</si>
  <si>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</si>
  <si>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</si>
  <si>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</si>
  <si>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</si>
  <si>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</si>
  <si>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</si>
  <si>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</si>
  <si>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</si>
  <si>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</si>
  <si>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</si>
  <si>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</si>
  <si>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</si>
  <si>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</si>
  <si>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</si>
  <si>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</si>
  <si>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</si>
  <si>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</si>
  <si>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</si>
  <si>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</si>
  <si>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</si>
  <si>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</si>
  <si>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</si>
  <si>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</si>
  <si>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</si>
  <si>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</si>
  <si>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</si>
  <si>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</si>
  <si>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</si>
  <si>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</si>
  <si>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</si>
  <si>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</si>
  <si>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</si>
  <si>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</si>
  <si>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</si>
  <si>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</si>
  <si>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</si>
  <si>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</si>
  <si>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</si>
  <si>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</si>
  <si>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</si>
  <si>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</si>
  <si>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</si>
  <si>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</si>
  <si>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</si>
  <si>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</si>
  <si>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</si>
  <si>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</si>
  <si>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</si>
  <si>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</si>
  <si>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</si>
  <si>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</si>
  <si>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</si>
  <si>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</si>
  <si>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</si>
  <si>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</si>
  <si>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</si>
  <si>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</si>
  <si>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</si>
  <si>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</si>
  <si>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</si>
  <si>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</si>
  <si>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</si>
  <si>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</si>
  <si>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</si>
  <si>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</si>
  <si>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</si>
  <si>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</si>
  <si>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</si>
  <si>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</si>
  <si>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</si>
  <si>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</si>
  <si>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</si>
  <si>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</si>
  <si>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</si>
  <si>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</si>
  <si>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</si>
  <si>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</si>
  <si>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</si>
  <si>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</si>
  <si>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</si>
  <si>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</si>
  <si>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</si>
  <si>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</si>
  <si>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</si>
  <si>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</si>
  <si>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</si>
  <si>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</si>
  <si>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</si>
  <si>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</si>
  <si>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</si>
  <si>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</si>
  <si>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</si>
  <si>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</si>
  <si>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</si>
  <si>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</si>
  <si>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</si>
  <si>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</si>
  <si>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</si>
  <si>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</si>
  <si>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</si>
  <si>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</si>
  <si>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</si>
  <si>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</si>
  <si>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</si>
  <si>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</si>
  <si>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</si>
  <si>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</si>
  <si>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</si>
  <si>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</si>
  <si>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</si>
  <si>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</si>
  <si>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</si>
  <si>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</si>
  <si>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</si>
  <si>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</si>
  <si>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</si>
  <si>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</si>
  <si>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</si>
  <si>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</si>
  <si>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</si>
  <si>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</si>
  <si>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</si>
  <si>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</si>
  <si>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</si>
  <si>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</si>
  <si>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</si>
  <si>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</si>
  <si>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</si>
  <si>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</si>
  <si>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</si>
  <si>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</si>
  <si>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</si>
  <si>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</si>
  <si>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</si>
  <si>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</si>
  <si>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</si>
  <si>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</si>
  <si>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</si>
  <si>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</si>
  <si>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</si>
  <si>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</si>
  <si>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</si>
  <si>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</si>
  <si>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</si>
  <si>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</si>
  <si>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</si>
  <si>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</si>
  <si>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</si>
  <si>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</si>
  <si>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</si>
  <si>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</si>
  <si>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</si>
  <si>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</si>
  <si>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</si>
  <si>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</si>
  <si>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</si>
  <si>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</si>
  <si>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</si>
  <si>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</si>
  <si>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</si>
  <si>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</si>
  <si>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</si>
  <si>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</si>
  <si>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</si>
  <si>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</si>
  <si>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</si>
  <si>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</si>
  <si>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</si>
  <si>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</si>
  <si>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</si>
  <si>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</si>
  <si>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</si>
  <si>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</si>
  <si>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</si>
  <si>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</si>
  <si>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</si>
  <si>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</si>
  <si>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</si>
  <si>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</si>
  <si>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</si>
  <si>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</si>
  <si>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</si>
  <si>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</si>
  <si>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</si>
  <si>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</si>
  <si>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</si>
  <si>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</si>
  <si>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</si>
  <si>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</si>
  <si>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</si>
  <si>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</si>
  <si>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</si>
  <si>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</si>
  <si>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</si>
  <si>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</si>
  <si>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</si>
  <si>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</si>
  <si>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</si>
  <si>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</si>
  <si>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</si>
  <si>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</si>
  <si>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</si>
  <si>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</si>
  <si>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</si>
  <si>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</si>
  <si>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</si>
  <si>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</si>
  <si>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</si>
  <si>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</si>
  <si>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</si>
  <si>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</si>
  <si>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</si>
  <si>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</si>
  <si>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</si>
  <si>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</si>
  <si>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</si>
  <si>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</si>
  <si>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</si>
  <si>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</si>
  <si>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</si>
  <si>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</si>
  <si>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</si>
  <si>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</si>
  <si>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</si>
  <si>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</si>
  <si>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</si>
  <si>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</si>
  <si>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</si>
  <si>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</si>
  <si>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</si>
  <si>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</si>
  <si>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</si>
  <si>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</si>
  <si>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</si>
  <si>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</si>
  <si>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</si>
  <si>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</si>
  <si>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</si>
  <si>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</si>
  <si>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</si>
  <si>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</si>
  <si>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</si>
  <si>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</si>
  <si>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</si>
  <si>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</si>
  <si>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</si>
  <si>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</si>
  <si>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</si>
  <si>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</si>
  <si>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</si>
  <si>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</si>
  <si>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</si>
  <si>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</si>
  <si>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</si>
  <si>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</si>
  <si>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</si>
  <si>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</si>
  <si>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</si>
  <si>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</si>
  <si>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</si>
  <si>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</si>
  <si>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</si>
  <si>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</si>
  <si>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</si>
  <si>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</si>
  <si>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</si>
  <si>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</si>
  <si>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</si>
  <si>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</si>
  <si>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</si>
  <si>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</si>
  <si>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</si>
  <si>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</si>
  <si>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</si>
  <si>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</si>
  <si>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</si>
  <si>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</si>
  <si>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</si>
  <si>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</si>
  <si>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</si>
  <si>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</si>
  <si>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</si>
  <si>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</si>
  <si>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</si>
  <si>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</si>
  <si>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</si>
  <si>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</si>
  <si>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</si>
  <si>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</si>
  <si>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</si>
  <si>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</si>
  <si>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</si>
  <si>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</si>
  <si>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</si>
  <si>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</si>
  <si>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</si>
  <si>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</si>
  <si>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</si>
  <si>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</si>
  <si>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</si>
  <si>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</si>
  <si>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</si>
  <si>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</si>
  <si>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</si>
  <si>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</si>
  <si>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</si>
  <si>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</si>
  <si>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</si>
  <si>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</si>
  <si>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</si>
  <si>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</si>
  <si>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</si>
  <si>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</si>
  <si>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</si>
  <si>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</si>
  <si>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</si>
  <si>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</si>
  <si>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</si>
  <si>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</si>
  <si>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</si>
  <si>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</si>
  <si>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</si>
  <si>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</si>
  <si>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</si>
  <si>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</si>
  <si>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</si>
  <si>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</si>
  <si>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</si>
  <si>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</si>
  <si>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</si>
  <si>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</si>
  <si>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</si>
  <si>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</si>
  <si>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</si>
  <si>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</si>
  <si>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</si>
  <si>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</si>
  <si>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</si>
  <si>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</si>
  <si>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</si>
  <si>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</si>
  <si>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</si>
  <si>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</si>
  <si>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</si>
  <si>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</si>
  <si>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</si>
  <si>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</si>
  <si>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</si>
  <si>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</si>
  <si>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</si>
  <si>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</si>
  <si>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</si>
  <si>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</si>
  <si>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</si>
  <si>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</si>
  <si>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</si>
  <si>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</si>
  <si>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</si>
  <si>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</si>
  <si>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</si>
  <si>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</si>
  <si>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</si>
  <si>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</si>
  <si>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</si>
  <si>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</si>
  <si>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</si>
  <si>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</si>
  <si>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</si>
  <si>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</si>
  <si>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</si>
  <si>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</si>
  <si>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</si>
  <si>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</si>
  <si>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</si>
  <si>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</si>
  <si>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</si>
  <si>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</si>
  <si>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</si>
  <si>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</si>
  <si>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</si>
  <si>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</si>
  <si>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</si>
  <si>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</si>
  <si>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</si>
  <si>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</si>
  <si>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</si>
  <si>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</si>
  <si>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</si>
  <si>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</si>
  <si>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</si>
  <si>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</si>
  <si>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</si>
  <si>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</si>
  <si>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</si>
  <si>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</si>
  <si>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</si>
  <si>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</si>
  <si>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</si>
  <si>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</si>
  <si>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</si>
  <si>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</si>
  <si>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</si>
  <si>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</si>
  <si>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</si>
  <si>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</si>
  <si>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</si>
  <si>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</si>
  <si>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</si>
  <si>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</si>
  <si>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</si>
  <si>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</si>
  <si>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</si>
  <si>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</si>
  <si>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</si>
  <si>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</si>
  <si>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</si>
  <si>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</si>
  <si>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</si>
  <si>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</si>
  <si>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</si>
  <si>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</si>
  <si>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</si>
  <si>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</si>
  <si>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</si>
  <si>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</si>
  <si>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</si>
  <si>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</si>
  <si>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</si>
  <si>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</si>
  <si>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</si>
  <si>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</si>
  <si>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</si>
  <si>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</si>
  <si>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</si>
  <si>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</si>
  <si>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</si>
  <si>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</si>
  <si>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</si>
  <si>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</si>
  <si>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</si>
  <si>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</si>
  <si>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</si>
  <si>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</si>
  <si>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</si>
  <si>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</si>
  <si>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</si>
  <si>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</si>
  <si>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</si>
  <si>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</si>
  <si>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</si>
  <si>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</si>
  <si>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</si>
  <si>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</si>
  <si>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</si>
  <si>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</si>
  <si>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</si>
  <si>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</si>
  <si>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</si>
  <si>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</si>
  <si>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</si>
  <si>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</si>
  <si>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</si>
  <si>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</si>
  <si>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</si>
  <si>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</si>
  <si>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</si>
  <si>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</si>
  <si>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</si>
  <si>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</si>
  <si>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</si>
  <si>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</si>
  <si>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</si>
  <si>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</si>
  <si>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</si>
  <si>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</si>
  <si>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</si>
  <si>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</si>
  <si>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</si>
  <si>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</si>
  <si>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</si>
  <si>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</si>
  <si>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</si>
  <si>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</si>
  <si>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</si>
  <si>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</si>
  <si>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</si>
  <si>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</si>
  <si>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</si>
  <si>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</si>
  <si>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</si>
  <si>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</si>
  <si>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</si>
  <si>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</si>
  <si>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</si>
  <si>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</si>
  <si>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</si>
  <si>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</si>
  <si>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</si>
  <si>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</si>
  <si>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</si>
  <si>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</si>
  <si>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</si>
  <si>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</si>
  <si>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</si>
  <si>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</si>
  <si>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</si>
  <si>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</si>
  <si>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</si>
  <si>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</si>
  <si>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</si>
  <si>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</si>
  <si>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</si>
  <si>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</si>
  <si>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</si>
  <si>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</si>
  <si>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</si>
  <si>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</si>
  <si>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</si>
  <si>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</si>
  <si>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</si>
  <si>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</si>
  <si>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</si>
  <si>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</si>
  <si>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</si>
  <si>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</si>
  <si>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</si>
  <si>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</si>
  <si>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</si>
  <si>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</si>
  <si>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</si>
  <si>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</si>
  <si>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</si>
  <si>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</si>
  <si>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</si>
  <si>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</si>
  <si>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</si>
  <si>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</si>
  <si>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</si>
  <si>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</si>
  <si>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</si>
  <si>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</si>
  <si>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</si>
  <si>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</si>
  <si>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</si>
  <si>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</si>
  <si>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</si>
  <si>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</si>
  <si>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</si>
  <si>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</si>
  <si>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</si>
  <si>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</si>
  <si>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</si>
  <si>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</si>
  <si>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</si>
  <si>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</si>
  <si>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</si>
  <si>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</si>
  <si>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</si>
  <si>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</si>
  <si>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</si>
  <si>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</si>
  <si>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</si>
  <si>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</si>
  <si>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</si>
  <si>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</si>
  <si>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</si>
  <si>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</si>
  <si>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</si>
  <si>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</si>
  <si>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</si>
  <si>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</si>
  <si>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</si>
  <si>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</si>
  <si>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</si>
  <si>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</si>
  <si>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</si>
  <si>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</si>
  <si>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</si>
  <si>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</si>
  <si>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</si>
  <si>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</si>
  <si>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</si>
  <si>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</si>
  <si>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</si>
  <si>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</si>
  <si>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</si>
  <si>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</si>
  <si>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</si>
  <si>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</si>
  <si>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</si>
  <si>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</si>
  <si>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</si>
  <si>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</si>
  <si>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</si>
  <si>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</si>
  <si>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</si>
  <si>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</si>
  <si>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</si>
  <si>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</si>
  <si>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</si>
  <si>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</si>
  <si>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</si>
  <si>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</si>
  <si>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</si>
  <si>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</si>
  <si>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</si>
  <si>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</si>
  <si>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</si>
  <si>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</si>
  <si>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</si>
  <si>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</si>
  <si>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</si>
  <si>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</si>
  <si>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</si>
  <si>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</si>
  <si>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</si>
  <si>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</si>
  <si>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</si>
  <si>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</si>
  <si>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</si>
  <si>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</si>
  <si>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</si>
  <si>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</si>
  <si>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</si>
  <si>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</si>
  <si>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</si>
  <si>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</si>
  <si>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</si>
  <si>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</si>
  <si>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</si>
  <si>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</si>
  <si>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</si>
  <si>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</si>
  <si>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</si>
  <si>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</si>
  <si>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</si>
  <si>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</si>
  <si>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</si>
  <si>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</si>
  <si>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</si>
  <si>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</si>
  <si>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</si>
  <si>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</si>
  <si>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</si>
  <si>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</si>
  <si>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</si>
  <si>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</si>
  <si>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</si>
  <si>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</si>
  <si>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</si>
  <si>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</si>
  <si>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</si>
  <si>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</si>
  <si>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</si>
  <si>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</si>
  <si>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</si>
  <si>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</si>
  <si>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</si>
  <si>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</si>
  <si>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</si>
  <si>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</si>
  <si>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</si>
  <si>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</si>
  <si>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</si>
  <si>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</si>
  <si>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</si>
  <si>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</si>
  <si>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</si>
  <si>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</si>
  <si>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</si>
  <si>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</si>
  <si>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</si>
  <si>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</si>
  <si>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</si>
  <si>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</si>
  <si>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</si>
  <si>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</si>
  <si>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</si>
  <si>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</si>
  <si>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</si>
  <si>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</si>
  <si>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</si>
  <si>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</si>
  <si>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</si>
  <si>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</si>
  <si>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</si>
  <si>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</si>
  <si>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</si>
  <si>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</si>
  <si>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</si>
  <si>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</si>
  <si>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</si>
  <si>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</si>
  <si>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</si>
  <si>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</si>
  <si>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</si>
  <si>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</si>
  <si>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</si>
  <si>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</si>
  <si>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</si>
  <si>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</si>
  <si>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</si>
  <si>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</si>
  <si>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</si>
  <si>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</si>
  <si>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</si>
  <si>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</si>
  <si>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</si>
  <si>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</si>
  <si>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</si>
  <si>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</si>
  <si>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</si>
  <si>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</si>
  <si>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</si>
  <si>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</si>
  <si>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</si>
  <si>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</si>
  <si>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</si>
  <si>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</si>
  <si>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</si>
  <si>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</si>
  <si>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</si>
  <si>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</si>
  <si>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</si>
  <si>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</si>
  <si>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</si>
  <si>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</si>
  <si>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</si>
  <si>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</si>
  <si>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</si>
  <si>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</si>
  <si>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</si>
  <si>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</si>
  <si>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</si>
  <si>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</si>
  <si>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</si>
  <si>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</si>
  <si>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</si>
  <si>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</si>
  <si>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</si>
  <si>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</si>
  <si>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</si>
  <si>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</si>
  <si>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</si>
  <si>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</si>
  <si>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</si>
  <si>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</si>
  <si>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</si>
  <si>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</si>
  <si>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</si>
  <si>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</si>
  <si>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</si>
  <si>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</si>
  <si>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</si>
  <si>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</si>
  <si>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</si>
  <si>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</si>
  <si>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</si>
  <si>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</si>
  <si>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</si>
  <si>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</si>
  <si>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</si>
  <si>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</si>
  <si>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</si>
  <si>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</si>
  <si>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</si>
  <si>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</si>
  <si>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</si>
  <si>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</si>
  <si>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</si>
  <si>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</si>
  <si>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</si>
  <si>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</si>
  <si>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</si>
  <si>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</si>
  <si>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</si>
  <si>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</si>
  <si>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</si>
  <si>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</si>
  <si>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</si>
  <si>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</si>
  <si>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</si>
  <si>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</si>
  <si>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</si>
  <si>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</si>
  <si>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</si>
  <si>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</si>
  <si>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</si>
  <si>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</si>
  <si>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</si>
  <si>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</si>
  <si>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</si>
  <si>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</si>
  <si>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</si>
  <si>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</si>
  <si>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</si>
  <si>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</si>
  <si>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</si>
  <si>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</si>
  <si>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</si>
  <si>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</si>
  <si>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</si>
  <si>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</si>
  <si>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</si>
  <si>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</si>
  <si>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</si>
  <si>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</si>
  <si>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</si>
  <si>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</si>
  <si>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</si>
  <si>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</si>
  <si>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</si>
  <si>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</si>
  <si>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</si>
  <si>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</si>
  <si>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</si>
  <si>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</si>
  <si>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</si>
  <si>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</si>
  <si>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</si>
  <si>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</si>
  <si>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</si>
  <si>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</si>
  <si>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</si>
  <si>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</si>
  <si>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</si>
  <si>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</si>
  <si>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</si>
  <si>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</si>
  <si>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</si>
  <si>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</si>
  <si>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</si>
  <si>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</si>
  <si>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</si>
  <si>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</si>
  <si>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</si>
  <si>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</si>
  <si>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</si>
  <si>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</si>
  <si>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</si>
  <si>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</si>
  <si>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</si>
  <si>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</si>
  <si>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</si>
  <si>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</si>
  <si>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</si>
  <si>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</si>
  <si>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</si>
  <si>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</si>
  <si>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</si>
  <si>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</si>
  <si>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</si>
  <si>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</si>
  <si>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</si>
  <si>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</si>
  <si>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</si>
  <si>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</si>
  <si>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</si>
  <si>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</si>
  <si>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</si>
  <si>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</si>
  <si>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</si>
  <si>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</si>
  <si>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</si>
  <si>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</si>
  <si>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</si>
  <si>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</si>
  <si>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</si>
  <si>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</si>
  <si>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</si>
  <si>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</si>
  <si>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</si>
  <si>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</si>
  <si>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</si>
  <si>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</si>
  <si>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</si>
  <si>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</si>
  <si>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</si>
  <si>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</si>
  <si>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</si>
  <si>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</si>
  <si>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</si>
  <si>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</si>
  <si>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</si>
  <si>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</si>
  <si>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</si>
  <si>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</si>
  <si>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</si>
  <si>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</si>
  <si>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</si>
  <si>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</si>
  <si>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</si>
  <si>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</si>
  <si>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</si>
  <si>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</si>
  <si>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</si>
  <si>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</si>
  <si>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</si>
  <si>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</si>
  <si>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</si>
  <si>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</si>
  <si>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</si>
  <si>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</si>
  <si>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</si>
  <si>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</si>
  <si>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</si>
  <si>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</si>
  <si>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</si>
  <si>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</si>
  <si>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</si>
  <si>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</si>
  <si>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</si>
  <si>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</si>
  <si>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</si>
  <si>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</si>
  <si>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</si>
  <si>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</si>
  <si>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</si>
  <si>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</si>
  <si>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</si>
  <si>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</si>
  <si>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</si>
  <si>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</si>
  <si>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</si>
  <si>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</si>
  <si>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</si>
  <si>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</si>
  <si>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</si>
  <si>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</si>
  <si>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</si>
  <si>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</si>
  <si>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</si>
  <si>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</si>
  <si>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</si>
  <si>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</si>
  <si>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</si>
  <si>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</si>
  <si>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</si>
  <si>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</si>
  <si>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</si>
  <si>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</si>
  <si>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</si>
  <si>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</si>
  <si>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</si>
  <si>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</si>
  <si>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</si>
  <si>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</si>
  <si>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</si>
  <si>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</si>
  <si>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</si>
  <si>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</si>
  <si>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</si>
  <si>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</si>
  <si>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</si>
  <si>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</si>
  <si>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</si>
  <si>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</si>
  <si>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</si>
  <si>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</si>
  <si>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</si>
  <si>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</si>
  <si>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</si>
  <si>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</si>
  <si>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</si>
  <si>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</si>
  <si>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</si>
  <si>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</si>
  <si>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</si>
  <si>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</si>
  <si>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</si>
  <si>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</si>
  <si>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</si>
  <si>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</si>
  <si>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</si>
  <si>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</si>
  <si>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</si>
  <si>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</si>
  <si>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</si>
  <si>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</si>
  <si>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</si>
  <si>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</si>
  <si>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</si>
  <si>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</si>
  <si>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</si>
  <si>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</si>
  <si>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</si>
  <si>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</si>
  <si>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</si>
  <si>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</si>
  <si>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</si>
  <si>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</si>
  <si>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</si>
  <si>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</si>
  <si>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</si>
  <si>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</si>
  <si>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</si>
  <si>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</si>
  <si>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</si>
  <si>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</si>
  <si>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</si>
  <si>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</si>
  <si>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</si>
  <si>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</si>
  <si>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</si>
  <si>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</si>
  <si>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</si>
  <si>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</si>
  <si>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</si>
  <si>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</si>
  <si>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</si>
  <si>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</si>
  <si>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</si>
  <si>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</si>
  <si>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</si>
  <si>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</si>
  <si>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</si>
  <si>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</si>
  <si>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</si>
  <si>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</si>
  <si>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</si>
  <si>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</si>
  <si>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</si>
  <si>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</si>
  <si>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</si>
  <si>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</si>
  <si>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</si>
  <si>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</si>
  <si>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</si>
  <si>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</si>
  <si>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</si>
  <si>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</si>
  <si>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</si>
  <si>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</si>
  <si>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</si>
  <si>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</si>
  <si>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</si>
  <si>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</si>
  <si>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</si>
  <si>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</si>
  <si>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</si>
  <si>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</si>
  <si>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</si>
  <si>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</si>
  <si>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</si>
  <si>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</si>
  <si>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</si>
  <si>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</si>
  <si>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</si>
  <si>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</si>
  <si>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</si>
  <si>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</si>
  <si>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</si>
  <si>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</si>
  <si>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</si>
  <si>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</si>
  <si>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</si>
  <si>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</si>
  <si>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</si>
  <si>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</si>
  <si>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</si>
  <si>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</si>
  <si>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</si>
  <si>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</si>
  <si>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</si>
  <si>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</si>
  <si>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</si>
  <si>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</si>
  <si>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</si>
  <si>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</si>
  <si>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</si>
  <si>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</si>
  <si>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</si>
  <si>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</si>
  <si>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</si>
  <si>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</si>
  <si>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</si>
  <si>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</si>
  <si>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</si>
  <si>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</si>
  <si>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</si>
  <si>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</si>
  <si>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</si>
  <si>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</si>
  <si>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</si>
  <si>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</si>
  <si>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</si>
  <si>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</si>
  <si>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</si>
  <si>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</si>
  <si>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</si>
  <si>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</si>
  <si>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</si>
  <si>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</si>
  <si>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</si>
  <si>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</si>
  <si>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</si>
  <si>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</si>
  <si>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</si>
  <si>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</si>
  <si>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</si>
  <si>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</si>
  <si>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</si>
  <si>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</si>
  <si>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</si>
  <si>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</si>
  <si>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</si>
  <si>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</si>
  <si>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</si>
  <si>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</si>
  <si>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</si>
  <si>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</si>
  <si>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</si>
  <si>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</si>
  <si>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</si>
  <si>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</si>
  <si>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</si>
  <si>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</si>
  <si>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</si>
  <si>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</si>
  <si>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</si>
  <si>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</si>
  <si>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</si>
  <si>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</si>
  <si>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</si>
  <si>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</si>
  <si>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</si>
  <si>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</si>
  <si>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</si>
  <si>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</si>
  <si>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</si>
  <si>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</si>
  <si>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</si>
  <si>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</si>
  <si>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</si>
  <si>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</si>
  <si>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</si>
  <si>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</si>
  <si>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</si>
  <si>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</si>
  <si>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</si>
  <si>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</si>
  <si>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</si>
  <si>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</si>
  <si>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</si>
  <si>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</si>
  <si>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</si>
  <si>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</si>
  <si>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</si>
  <si>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</si>
  <si>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</si>
  <si>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</si>
  <si>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</si>
  <si>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</si>
  <si>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</si>
  <si>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</si>
  <si>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</si>
  <si>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</si>
  <si>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</si>
  <si>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</si>
  <si>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</si>
  <si>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</si>
  <si>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</si>
  <si>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</si>
  <si>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</si>
  <si>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</si>
  <si>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</si>
  <si>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</si>
  <si>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</si>
  <si>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</si>
  <si>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</si>
  <si>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</si>
  <si>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</si>
  <si>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</si>
  <si>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</si>
  <si>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</si>
  <si>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</si>
  <si>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</si>
  <si>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</si>
  <si>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</si>
  <si>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</si>
  <si>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</si>
  <si>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</si>
  <si>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</si>
  <si>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</si>
  <si>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</si>
  <si>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</si>
  <si>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</si>
  <si>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</si>
  <si>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</si>
  <si>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</si>
  <si>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</si>
  <si>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</si>
  <si>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</si>
  <si>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</si>
  <si>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</si>
  <si>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</si>
  <si>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</si>
  <si>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</si>
  <si>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</si>
  <si>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</si>
  <si>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</si>
  <si>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</si>
  <si>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</si>
  <si>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</si>
  <si>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</si>
  <si>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</si>
  <si>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</si>
  <si>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</si>
  <si>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</si>
  <si>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</si>
  <si>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</si>
  <si>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</si>
  <si>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</si>
  <si>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</si>
  <si>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</si>
  <si>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</si>
  <si>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</si>
  <si>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</si>
  <si>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</si>
  <si>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</si>
  <si>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</si>
  <si>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</si>
  <si>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</si>
  <si>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</si>
  <si>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</si>
  <si>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</si>
  <si>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</si>
  <si>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</si>
  <si>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</si>
  <si>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</si>
  <si>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</si>
  <si>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</si>
  <si>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</si>
  <si>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</si>
  <si>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</si>
  <si>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</si>
  <si>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</si>
  <si>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</si>
  <si>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</si>
  <si>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</si>
  <si>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</si>
  <si>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</si>
  <si>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</si>
  <si>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</si>
  <si>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</si>
  <si>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</si>
  <si>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</si>
  <si>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</si>
  <si>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</si>
  <si>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</si>
  <si>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</si>
  <si>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</si>
  <si>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</si>
  <si>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</si>
  <si>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</si>
  <si>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</si>
  <si>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</si>
  <si>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</si>
  <si>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</si>
  <si>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</si>
  <si>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</si>
  <si>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</si>
  <si>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</si>
  <si>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</si>
  <si>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</si>
  <si>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</si>
  <si>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</si>
  <si>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</si>
  <si>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</si>
  <si>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</si>
  <si>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</si>
  <si>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</si>
  <si>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</si>
  <si>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</si>
  <si>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</si>
  <si>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</si>
  <si>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</si>
  <si>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</si>
  <si>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</si>
  <si>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</si>
  <si>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</si>
  <si>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</si>
  <si>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</si>
  <si>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</si>
  <si>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</si>
  <si>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</si>
  <si>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</si>
  <si>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</si>
  <si>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</si>
  <si>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</si>
  <si>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</si>
  <si>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</si>
  <si>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</si>
  <si>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</si>
  <si>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</si>
  <si>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</si>
  <si>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</si>
  <si>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</si>
  <si>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</si>
  <si>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</si>
  <si>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</si>
  <si>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</si>
  <si>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</si>
  <si>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</si>
  <si>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</si>
  <si>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</si>
  <si>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</si>
  <si>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</si>
  <si>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</si>
  <si>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</si>
  <si>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</si>
  <si>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</si>
  <si>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</si>
  <si>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</si>
  <si>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</si>
  <si>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</si>
  <si>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</si>
  <si>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</si>
  <si>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</si>
  <si>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</si>
  <si>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</si>
  <si>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</si>
  <si>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</si>
  <si>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</si>
  <si>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</si>
  <si>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</si>
  <si>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</si>
  <si>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</si>
  <si>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</si>
  <si>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</si>
  <si>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</si>
  <si>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</si>
  <si>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</si>
  <si>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</si>
  <si>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</si>
  <si>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</si>
  <si>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</si>
  <si>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</si>
  <si>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</si>
  <si>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</si>
  <si>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</si>
  <si>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</si>
  <si>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</si>
  <si>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</si>
  <si>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</si>
  <si>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</si>
  <si>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</si>
  <si>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</si>
  <si>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</si>
  <si>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</si>
  <si>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</si>
  <si>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</si>
  <si>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</si>
  <si>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</si>
  <si>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</si>
  <si>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</si>
  <si>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</si>
  <si>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</si>
  <si>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</si>
  <si>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</si>
  <si>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</si>
  <si>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</si>
  <si>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</si>
  <si>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</si>
  <si>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</si>
  <si>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</si>
  <si>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</si>
  <si>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</si>
  <si>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</si>
  <si>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</si>
  <si>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</si>
  <si>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</si>
  <si>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</si>
  <si>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</si>
  <si>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</si>
  <si>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</si>
  <si>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</si>
  <si>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</si>
  <si>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</si>
  <si>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</si>
  <si>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</si>
  <si>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</si>
  <si>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</si>
  <si>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</si>
  <si>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</si>
  <si>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</si>
  <si>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</si>
  <si>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</si>
  <si>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</si>
  <si>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</si>
  <si>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</si>
  <si>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</si>
  <si>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</si>
  <si>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</si>
  <si>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</si>
  <si>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</si>
  <si>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</si>
  <si>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</si>
  <si>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</si>
  <si>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</si>
  <si>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</si>
  <si>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</si>
  <si>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</si>
  <si>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</si>
  <si>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</si>
  <si>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</si>
  <si>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</si>
  <si>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</si>
  <si>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</si>
  <si>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</si>
  <si>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</si>
  <si>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</si>
  <si>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</si>
  <si>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</si>
  <si>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</si>
  <si>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</si>
  <si>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</si>
  <si>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</si>
  <si>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</si>
  <si>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</si>
  <si>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</si>
  <si>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</si>
  <si>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</si>
  <si>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</si>
  <si>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</si>
  <si>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</si>
  <si>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</si>
  <si>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</si>
  <si>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</si>
  <si>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</si>
  <si>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</si>
  <si>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</si>
  <si>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</si>
  <si>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</si>
  <si>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</si>
  <si>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</si>
  <si>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</si>
  <si>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</si>
  <si>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</si>
  <si>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</si>
  <si>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</si>
  <si>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</si>
  <si>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</si>
  <si>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</si>
  <si>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</si>
  <si>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</si>
  <si>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</si>
  <si>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</si>
  <si>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</si>
  <si>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</si>
  <si>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</si>
  <si>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</si>
  <si>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</si>
  <si>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</si>
  <si>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</si>
  <si>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</si>
  <si>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</si>
  <si>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</si>
  <si>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</si>
  <si>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</si>
  <si>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</si>
  <si>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</si>
  <si>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</si>
  <si>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</si>
  <si>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</si>
  <si>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</si>
  <si>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</si>
  <si>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</si>
  <si>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</si>
  <si>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</si>
  <si>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</si>
  <si>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</si>
  <si>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</si>
  <si>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</si>
  <si>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</si>
  <si>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</si>
  <si>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</si>
  <si>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</si>
  <si>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</si>
  <si>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</si>
  <si>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</si>
  <si>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</si>
  <si>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</si>
  <si>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</si>
  <si>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</si>
  <si>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</si>
  <si>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</si>
  <si>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</si>
  <si>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</si>
  <si>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</si>
  <si>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</si>
  <si>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</si>
  <si>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</si>
  <si>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</si>
  <si>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</si>
  <si>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</si>
  <si>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</si>
  <si>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</si>
  <si>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</si>
  <si>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</si>
  <si>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</si>
  <si>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</si>
  <si>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</si>
  <si>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</si>
  <si>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</si>
  <si>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</si>
  <si>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</si>
  <si>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</si>
  <si>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</si>
  <si>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</si>
  <si>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</si>
  <si>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</si>
  <si>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</si>
  <si>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</si>
  <si>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</si>
  <si>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</si>
  <si>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</si>
  <si>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</si>
  <si>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</si>
  <si>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</si>
  <si>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</si>
  <si>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</si>
  <si>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</si>
  <si>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</si>
  <si>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</si>
  <si>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</si>
  <si>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</si>
  <si>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</si>
  <si>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</si>
  <si>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</si>
  <si>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</si>
  <si>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</si>
  <si>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</si>
  <si>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</si>
  <si>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</si>
  <si>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</si>
  <si>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</si>
  <si>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</si>
  <si>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</si>
  <si>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</si>
  <si>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</si>
  <si>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</si>
  <si>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</si>
  <si>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</si>
  <si>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</si>
  <si>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</si>
  <si>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</si>
  <si>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</si>
  <si>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</si>
  <si>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</si>
  <si>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</si>
  <si>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</si>
  <si>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</si>
  <si>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</si>
  <si>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</si>
  <si>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</si>
  <si>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</si>
  <si>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</si>
  <si>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</si>
  <si>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</si>
  <si>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</si>
  <si>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</si>
  <si>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</si>
  <si>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</si>
  <si>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</si>
  <si>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</si>
  <si>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</si>
  <si>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</si>
  <si>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</si>
  <si>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</si>
  <si>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</si>
  <si>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</si>
  <si>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</si>
  <si>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</si>
  <si>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</si>
  <si>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</si>
  <si>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</si>
  <si>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</si>
  <si>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</si>
  <si>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</si>
  <si>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</si>
  <si>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</si>
  <si>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</si>
  <si>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</si>
  <si>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</si>
  <si>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</si>
  <si>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</si>
  <si>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</si>
  <si>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</si>
  <si>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</si>
  <si>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</si>
  <si>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</si>
  <si>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</si>
  <si>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</si>
  <si>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</si>
  <si>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</si>
  <si>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</si>
  <si>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</si>
  <si>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</si>
  <si>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</si>
  <si>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</si>
  <si>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</si>
  <si>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</si>
  <si>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</si>
  <si>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</si>
  <si>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</si>
  <si>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</si>
  <si>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</si>
  <si>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</si>
  <si>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</si>
  <si>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</si>
  <si>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</si>
  <si>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</si>
  <si>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</si>
  <si>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</si>
  <si>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</si>
  <si>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</si>
  <si>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</si>
  <si>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</si>
  <si>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</si>
  <si>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</si>
  <si>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</si>
  <si>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</si>
  <si>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</si>
  <si>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</si>
  <si>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</si>
  <si>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</si>
  <si>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</si>
  <si>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</si>
  <si>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</si>
  <si>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</si>
  <si>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</si>
  <si>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</si>
  <si>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</si>
  <si>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</si>
  <si>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</si>
  <si>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</si>
  <si>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</si>
  <si>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</si>
  <si>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</si>
  <si>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</si>
  <si>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</si>
  <si>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</si>
  <si>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</si>
  <si>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</si>
  <si>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</si>
  <si>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</si>
  <si>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</si>
  <si>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</si>
  <si>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</si>
  <si>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</si>
  <si>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</si>
  <si>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</si>
  <si>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</si>
  <si>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</si>
  <si>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</si>
  <si>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</si>
  <si>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</si>
  <si>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</si>
  <si>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</si>
  <si>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</si>
  <si>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</si>
  <si>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</si>
  <si>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</si>
  <si>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</si>
  <si>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</si>
  <si>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</si>
  <si>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</si>
  <si>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</si>
  <si>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</si>
  <si>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</si>
  <si>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</si>
  <si>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</si>
  <si>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</si>
  <si>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</si>
  <si>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</si>
  <si>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</si>
  <si>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</si>
  <si>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</si>
  <si>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</si>
  <si>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</si>
  <si>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</si>
  <si>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</si>
  <si>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</si>
  <si>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</si>
  <si>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</si>
  <si>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</si>
  <si>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</si>
  <si>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</si>
  <si>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</si>
  <si>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</si>
  <si>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</si>
  <si>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</si>
  <si>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</si>
  <si>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</si>
  <si>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</si>
  <si>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</si>
  <si>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</si>
  <si>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</si>
  <si>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</si>
  <si>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</si>
  <si>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</si>
  <si>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</si>
  <si>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</si>
  <si>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</si>
  <si>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</si>
  <si>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</si>
  <si>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</si>
  <si>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</si>
  <si>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</si>
  <si>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</si>
  <si>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</si>
  <si>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</si>
  <si>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</si>
  <si>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</si>
  <si>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</si>
  <si>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</si>
  <si>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</si>
  <si>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</si>
  <si>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</si>
  <si>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</si>
  <si>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</si>
  <si>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</si>
  <si>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</si>
  <si>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</si>
  <si>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</si>
  <si>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</si>
  <si>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</si>
  <si>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</si>
  <si>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</si>
  <si>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</si>
  <si>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</si>
  <si>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</si>
  <si>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</si>
  <si>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</si>
  <si>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</si>
  <si>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</si>
  <si>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</si>
  <si>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</si>
  <si>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</si>
  <si>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</si>
  <si>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</si>
  <si>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</si>
  <si>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</si>
  <si>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</si>
  <si>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</si>
  <si>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</si>
  <si>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</si>
  <si>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</si>
  <si>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</si>
  <si>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</si>
  <si>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</si>
  <si>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</si>
  <si>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</si>
  <si>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</si>
  <si>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</si>
  <si>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</si>
  <si>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</si>
  <si>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</si>
  <si>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</si>
  <si>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</si>
  <si>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</si>
  <si>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</si>
  <si>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</si>
  <si>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</si>
  <si>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</si>
  <si>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</si>
  <si>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</si>
  <si>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</si>
  <si>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</si>
  <si>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</si>
  <si>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</si>
  <si>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</si>
  <si>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</si>
  <si>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</si>
  <si>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</si>
  <si>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</si>
  <si>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</si>
  <si>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</si>
  <si>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</si>
  <si>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</si>
  <si>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</si>
  <si>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</si>
  <si>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</si>
  <si>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</si>
  <si>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</si>
  <si>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</si>
  <si>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</si>
  <si>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</si>
  <si>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</si>
  <si>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</si>
  <si>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</si>
  <si>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</si>
  <si>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</si>
  <si>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</si>
  <si>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</si>
  <si>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</si>
  <si>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</si>
  <si>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</si>
  <si>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</si>
  <si>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</si>
  <si>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</si>
  <si>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</si>
  <si>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</si>
  <si>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</si>
  <si>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</si>
  <si>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</si>
  <si>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</si>
  <si>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</si>
  <si>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</si>
  <si>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</si>
  <si>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</si>
  <si>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</si>
  <si>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</si>
  <si>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</si>
  <si>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</si>
  <si>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</si>
  <si>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</si>
  <si>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</si>
  <si>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</si>
  <si>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</si>
  <si>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</si>
  <si>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</si>
  <si>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</si>
  <si>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</si>
  <si>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</si>
  <si>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</si>
  <si>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</si>
  <si>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</si>
  <si>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</si>
  <si>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</si>
  <si>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</si>
  <si>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</si>
  <si>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</si>
  <si>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</si>
  <si>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</si>
  <si>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</si>
  <si>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</si>
  <si>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</si>
  <si>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</si>
  <si>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</si>
  <si>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</si>
  <si>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</si>
  <si>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</si>
  <si>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</si>
  <si>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</si>
  <si>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</si>
  <si>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</si>
  <si>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</si>
  <si>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</si>
  <si>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</si>
  <si>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</si>
  <si>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</si>
  <si>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</si>
  <si>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</si>
  <si>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</si>
  <si>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</si>
  <si>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</si>
  <si>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</si>
  <si>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</si>
  <si>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</si>
  <si>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</si>
  <si>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</si>
  <si>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</si>
  <si>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</si>
  <si>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</si>
  <si>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</si>
  <si>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</si>
  <si>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</si>
  <si>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</si>
  <si>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</si>
  <si>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</si>
  <si>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</si>
  <si>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</si>
  <si>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</si>
  <si>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</si>
  <si>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</si>
  <si>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</si>
  <si>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</si>
  <si>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</si>
  <si>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</si>
  <si>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</si>
  <si>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</si>
  <si>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</si>
  <si>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</si>
  <si>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</si>
  <si>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</si>
  <si>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</si>
  <si>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</si>
  <si>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</si>
  <si>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</si>
  <si>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</si>
  <si>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</si>
  <si>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</si>
  <si>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</si>
  <si>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</si>
  <si>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</si>
  <si>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</si>
  <si>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</si>
  <si>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</si>
  <si>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</si>
  <si>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</si>
  <si>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</si>
  <si>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</si>
  <si>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</si>
  <si>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</si>
  <si>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</si>
  <si>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</si>
  <si>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</si>
  <si>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</si>
  <si>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</si>
  <si>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</si>
  <si>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</si>
  <si>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</si>
  <si>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</si>
  <si>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</si>
  <si>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</si>
  <si>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</si>
  <si>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</si>
  <si>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</si>
  <si>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</si>
  <si>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</si>
  <si>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</si>
  <si>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</si>
  <si>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</si>
  <si>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</si>
  <si>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</si>
  <si>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</si>
  <si>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</si>
  <si>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</si>
  <si>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</si>
  <si>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</si>
  <si>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</si>
  <si>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</si>
  <si>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</si>
  <si>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</si>
  <si>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</si>
  <si>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</si>
  <si>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</si>
  <si>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</si>
  <si>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</si>
  <si>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</si>
  <si>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</si>
  <si>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</si>
  <si>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</si>
  <si>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</si>
  <si>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</si>
  <si>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</si>
  <si>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</si>
  <si>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</si>
  <si>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</si>
  <si>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</si>
  <si>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</si>
  <si>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</si>
  <si>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</si>
  <si>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</si>
  <si>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</si>
  <si>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</si>
  <si>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</si>
  <si>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</si>
  <si>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</si>
  <si>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</si>
  <si>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</si>
  <si>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</si>
  <si>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</si>
  <si>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</si>
  <si>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</si>
  <si>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</si>
  <si>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</si>
  <si>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</si>
  <si>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</si>
  <si>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</si>
  <si>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</si>
  <si>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</si>
  <si>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</si>
  <si>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</si>
  <si>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</si>
  <si>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</si>
  <si>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</si>
  <si>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</si>
  <si>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</si>
  <si>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</si>
  <si>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</si>
  <si>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</si>
  <si>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</si>
  <si>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</si>
  <si>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</si>
  <si>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</si>
  <si>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</si>
  <si>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</si>
  <si>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</si>
  <si>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</si>
  <si>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</si>
  <si>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</si>
  <si>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</si>
  <si>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</si>
  <si>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</si>
  <si>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</si>
  <si>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</si>
  <si>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</si>
  <si>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</si>
  <si>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</si>
  <si>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</si>
  <si>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</si>
  <si>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</si>
  <si>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</si>
  <si>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</si>
  <si>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</si>
  <si>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</si>
  <si>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</si>
  <si>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</si>
  <si>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</si>
  <si>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</si>
  <si>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</si>
  <si>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</si>
  <si>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</si>
  <si>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</si>
  <si>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</si>
  <si>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</si>
  <si>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</si>
  <si>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</si>
  <si>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</si>
  <si>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</si>
  <si>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</si>
  <si>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</si>
  <si>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</si>
  <si>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</si>
  <si>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</si>
  <si>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</si>
  <si>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</si>
  <si>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</si>
  <si>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</si>
  <si>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</si>
  <si>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</si>
  <si>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</si>
  <si>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</si>
  <si>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</si>
  <si>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</si>
  <si>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</si>
  <si>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</si>
  <si>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</si>
  <si>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</si>
  <si>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</si>
  <si>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</si>
  <si>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</si>
  <si>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</si>
  <si>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</si>
  <si>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</si>
  <si>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</si>
  <si>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</si>
  <si>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</si>
  <si>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</si>
  <si>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</si>
  <si>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</si>
  <si>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</si>
  <si>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</si>
  <si>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</si>
  <si>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</si>
  <si>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</si>
  <si>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</si>
  <si>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</si>
  <si>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</si>
  <si>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</si>
  <si>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</si>
  <si>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</si>
  <si>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</si>
  <si>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</si>
  <si>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</si>
  <si>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</si>
  <si>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</si>
  <si>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</si>
  <si>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</si>
  <si>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</si>
  <si>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</si>
  <si>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</si>
  <si>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</si>
  <si>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</si>
  <si>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</si>
  <si>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</si>
  <si>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</si>
  <si>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</si>
  <si>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</si>
  <si>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</si>
  <si>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</si>
  <si>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</si>
  <si>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</si>
  <si>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</si>
  <si>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</si>
  <si>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</si>
  <si>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</si>
  <si>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</si>
  <si>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</si>
  <si>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</si>
  <si>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</si>
  <si>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</si>
  <si>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</si>
  <si>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</si>
  <si>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</si>
  <si>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</si>
  <si>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</si>
  <si>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</si>
  <si>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</si>
  <si>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</si>
  <si>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</si>
  <si>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</si>
  <si>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</si>
  <si>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</si>
  <si>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</si>
  <si>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</si>
  <si>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</si>
  <si>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</si>
  <si>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</si>
  <si>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</si>
  <si>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</si>
  <si>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</si>
  <si>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</si>
  <si>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</si>
  <si>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</si>
  <si>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</si>
  <si>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</si>
  <si>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</si>
  <si>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</si>
  <si>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</si>
  <si>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</si>
  <si>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</si>
  <si>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</si>
  <si>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</si>
  <si>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</si>
  <si>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</si>
  <si>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</si>
  <si>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</si>
  <si>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</si>
  <si>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</si>
  <si>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</si>
  <si>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</si>
  <si>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</si>
  <si>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</si>
  <si>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</si>
  <si>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</si>
  <si>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</si>
  <si>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</si>
  <si>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</si>
  <si>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</si>
  <si>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</si>
  <si>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</si>
  <si>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</si>
  <si>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</si>
  <si>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</si>
  <si>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</si>
  <si>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</si>
  <si>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</si>
  <si>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</si>
  <si>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</si>
  <si>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</si>
  <si>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</si>
  <si>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</si>
  <si>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</si>
  <si>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</si>
  <si>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</si>
  <si>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</si>
  <si>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</si>
  <si>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</si>
  <si>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</si>
  <si>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</si>
  <si>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</si>
  <si>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</si>
  <si>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</si>
  <si>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</si>
  <si>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</si>
  <si>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</si>
  <si>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</si>
  <si>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</si>
  <si>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</si>
  <si>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</si>
  <si>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</si>
  <si>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</si>
  <si>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</si>
  <si>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</si>
  <si>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</si>
  <si>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</si>
  <si>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</si>
  <si>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</si>
  <si>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</si>
  <si>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</si>
  <si>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</si>
  <si>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</si>
  <si>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</si>
  <si>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</si>
  <si>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</si>
  <si>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</si>
  <si>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</si>
  <si>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</si>
  <si>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</si>
  <si>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</si>
  <si>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</si>
  <si>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</si>
  <si>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</si>
  <si>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</si>
  <si>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</si>
  <si>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</si>
  <si>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</si>
  <si>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</si>
  <si>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</si>
  <si>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</si>
  <si>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</si>
  <si>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</si>
  <si>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</si>
  <si>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</si>
  <si>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</si>
  <si>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</si>
  <si>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</si>
  <si>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</si>
  <si>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</si>
  <si>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</si>
  <si>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</si>
  <si>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</si>
  <si>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</si>
  <si>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</si>
  <si>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</si>
  <si>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</si>
  <si>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</si>
  <si>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</si>
  <si>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</si>
  <si>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</si>
  <si>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</si>
  <si>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</si>
  <si>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</si>
  <si>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</si>
  <si>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</si>
  <si>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</si>
  <si>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</si>
  <si>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</si>
  <si>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</si>
  <si>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</si>
  <si>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</si>
  <si>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</si>
  <si>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</si>
  <si>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</si>
  <si>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</si>
  <si>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</si>
  <si>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</si>
  <si>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</si>
  <si>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</si>
  <si>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</si>
  <si>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</si>
  <si>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</si>
  <si>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</si>
  <si>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</si>
  <si>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</si>
  <si>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</si>
  <si>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</si>
  <si>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</si>
  <si>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</si>
  <si>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</si>
  <si>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</si>
  <si>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</si>
  <si>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</si>
  <si>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</si>
  <si>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</si>
  <si>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</si>
  <si>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</si>
  <si>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</si>
  <si>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</si>
  <si>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</si>
  <si>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</si>
  <si>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</si>
  <si>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</si>
  <si>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</si>
  <si>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</si>
  <si>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</si>
  <si>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</si>
  <si>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</si>
  <si>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</si>
  <si>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</si>
  <si>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</si>
  <si>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</si>
  <si>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</si>
  <si>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</si>
  <si>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</si>
  <si>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</si>
  <si>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</si>
  <si>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</si>
  <si>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</si>
  <si>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</si>
  <si>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</si>
  <si>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</si>
  <si>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</si>
  <si>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</si>
  <si>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</si>
  <si>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</si>
  <si>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</si>
  <si>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</si>
  <si>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</si>
  <si>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</si>
  <si>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</si>
  <si>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</si>
  <si>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</si>
  <si>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</si>
  <si>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</si>
  <si>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</si>
  <si>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</si>
  <si>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</si>
  <si>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</si>
  <si>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</si>
  <si>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</si>
  <si>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</si>
  <si>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</si>
  <si>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</si>
  <si>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</si>
  <si>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</si>
  <si>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</si>
  <si>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</si>
  <si>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</si>
  <si>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</si>
  <si>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</si>
  <si>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</si>
  <si>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</si>
  <si>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</si>
  <si>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</si>
  <si>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</si>
  <si>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</si>
  <si>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</si>
  <si>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</si>
  <si>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</si>
  <si>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</si>
  <si>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</si>
  <si>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</si>
  <si>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</si>
  <si>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</si>
  <si>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</si>
  <si>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</si>
  <si>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</si>
  <si>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</si>
  <si>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</si>
  <si>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</si>
  <si>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</si>
  <si>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</si>
  <si>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</si>
  <si>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</si>
  <si>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</si>
  <si>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</si>
  <si>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</si>
  <si>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</si>
  <si>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</si>
  <si>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</si>
  <si>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</si>
  <si>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</si>
  <si>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</si>
  <si>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</si>
  <si>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</si>
  <si>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</si>
  <si>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</si>
  <si>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</si>
  <si>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</si>
  <si>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</si>
  <si>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</si>
  <si>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</si>
  <si>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</si>
  <si>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</si>
  <si>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</si>
  <si>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</si>
  <si>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</si>
  <si>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</si>
  <si>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</si>
  <si>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</si>
  <si>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</si>
  <si>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</si>
  <si>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</si>
  <si>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</si>
  <si>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</si>
  <si>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</si>
  <si>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</si>
  <si>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</si>
  <si>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</si>
  <si>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</si>
  <si>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</si>
  <si>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</si>
  <si>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</si>
  <si>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</si>
  <si>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</si>
  <si>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</si>
  <si>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</si>
  <si>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</si>
  <si>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</si>
  <si>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</si>
  <si>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</si>
  <si>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</si>
  <si>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</si>
  <si>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</si>
  <si>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</si>
  <si>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</si>
  <si>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</si>
  <si>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</si>
  <si>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</si>
  <si>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</si>
  <si>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</si>
  <si>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</si>
  <si>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</si>
  <si>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</si>
  <si>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</si>
  <si>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</si>
  <si>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</si>
  <si>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</si>
  <si>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</si>
  <si>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</si>
  <si>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</si>
  <si>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</si>
  <si>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</si>
  <si>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</si>
  <si>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</si>
  <si>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</si>
  <si>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</si>
  <si>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</si>
  <si>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</si>
  <si>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</si>
  <si>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</si>
  <si>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</si>
  <si>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</si>
  <si>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</si>
  <si>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</si>
  <si>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</si>
  <si>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</si>
  <si>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</si>
  <si>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</si>
  <si>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</si>
  <si>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</si>
  <si>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</si>
  <si>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</si>
  <si>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</si>
  <si>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</si>
  <si>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</si>
  <si>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</si>
  <si>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</si>
  <si>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</si>
  <si>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</si>
  <si>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</si>
  <si>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</si>
  <si>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</si>
  <si>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</si>
  <si>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</si>
  <si>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</si>
  <si>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</si>
  <si>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</si>
  <si>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</si>
  <si>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</si>
  <si>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</si>
  <si>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</si>
  <si>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</si>
  <si>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</si>
  <si>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</si>
  <si>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</si>
  <si>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</si>
  <si>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</si>
  <si>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</si>
  <si>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</si>
  <si>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</si>
  <si>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</si>
  <si>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</si>
  <si>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</si>
  <si>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</si>
  <si>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</si>
  <si>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</si>
  <si>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</si>
  <si>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</si>
  <si>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</si>
  <si>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</si>
  <si>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</si>
  <si>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</si>
  <si>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</si>
  <si>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</si>
  <si>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</si>
  <si>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</si>
  <si>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</si>
  <si>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</si>
  <si>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</si>
  <si>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</si>
  <si>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</si>
  <si>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</si>
  <si>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</si>
  <si>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</si>
  <si>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</si>
  <si>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</si>
  <si>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</si>
  <si>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</si>
  <si>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</si>
  <si>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</si>
  <si>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</si>
  <si>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</si>
  <si>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</si>
  <si>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</si>
  <si>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</si>
  <si>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</si>
  <si>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</si>
  <si>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</si>
  <si>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</si>
  <si>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</si>
  <si>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</si>
  <si>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</si>
  <si>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</si>
  <si>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</si>
  <si>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</si>
  <si>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</si>
  <si>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</si>
  <si>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</si>
  <si>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</si>
  <si>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</si>
  <si>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</si>
  <si>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</si>
  <si>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</si>
  <si>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</si>
  <si>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</si>
  <si>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</si>
  <si>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</si>
  <si>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</si>
  <si>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</si>
  <si>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</si>
  <si>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</si>
  <si>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</si>
  <si>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</si>
  <si>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</si>
  <si>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</si>
  <si>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</si>
  <si>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</si>
  <si>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</si>
  <si>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</si>
  <si>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</si>
  <si>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</si>
  <si>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</si>
  <si>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</si>
  <si>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</si>
  <si>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</si>
  <si>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</si>
  <si>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</si>
  <si>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</si>
  <si>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</si>
  <si>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</si>
  <si>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</si>
  <si>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</si>
  <si>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</si>
  <si>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</si>
  <si>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</si>
  <si>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</si>
  <si>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</si>
  <si>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</si>
  <si>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</si>
  <si>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</si>
  <si>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</si>
  <si>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</si>
  <si>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</si>
  <si>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</si>
  <si>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</si>
  <si>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</si>
  <si>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</si>
  <si>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</si>
  <si>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</si>
  <si>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</si>
  <si>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</si>
  <si>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</si>
  <si>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</si>
  <si>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</si>
  <si>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</si>
  <si>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</si>
  <si>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</si>
  <si>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</si>
  <si>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</si>
  <si>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</si>
  <si>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</si>
  <si>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</si>
  <si>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</si>
  <si>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</si>
  <si>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</si>
  <si>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</si>
  <si>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</si>
  <si>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</si>
  <si>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</si>
  <si>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</si>
  <si>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</si>
  <si>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</si>
  <si>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</si>
  <si>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</si>
  <si>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</si>
  <si>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</si>
  <si>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</si>
  <si>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</si>
  <si>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</si>
  <si>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</si>
  <si>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</si>
  <si>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</si>
  <si>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</si>
  <si>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</si>
  <si>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</si>
  <si>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</si>
  <si>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</si>
  <si>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</si>
  <si>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</si>
  <si>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</si>
  <si>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</si>
  <si>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</si>
  <si>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</si>
  <si>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</si>
  <si>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</si>
  <si>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</si>
  <si>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</si>
  <si>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</si>
  <si>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</si>
  <si>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</si>
  <si>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</si>
  <si>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</si>
  <si>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</si>
  <si>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</si>
  <si>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</si>
  <si>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</si>
  <si>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</si>
  <si>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</si>
  <si>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</si>
  <si>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</si>
  <si>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</si>
  <si>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</si>
  <si>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</si>
  <si>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</si>
  <si>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</si>
  <si>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</si>
  <si>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</si>
  <si>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</si>
  <si>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</si>
  <si>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</si>
  <si>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</si>
  <si>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</si>
  <si>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</si>
  <si>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</si>
  <si>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</si>
  <si>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</si>
  <si>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</si>
  <si>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</si>
  <si>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</si>
  <si>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</si>
  <si>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</si>
  <si>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</si>
  <si>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</si>
  <si>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</si>
  <si>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</si>
  <si>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</si>
  <si>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</si>
  <si>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</si>
  <si>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</si>
  <si>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</si>
  <si>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</si>
  <si>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</si>
  <si>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</si>
  <si>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</si>
  <si>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</si>
  <si>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</si>
  <si>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</si>
  <si>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</si>
  <si>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</si>
  <si>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</si>
  <si>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</si>
  <si>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</si>
  <si>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</si>
  <si>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</si>
  <si>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</si>
  <si>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</si>
  <si>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</si>
  <si>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</si>
  <si>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</si>
  <si>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</si>
  <si>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</si>
  <si>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</si>
  <si>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</si>
  <si>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</si>
  <si>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</si>
  <si>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</si>
  <si>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</si>
  <si>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</si>
  <si>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</si>
  <si>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</si>
  <si>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</si>
  <si>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</si>
  <si>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</si>
  <si>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</si>
  <si>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</si>
  <si>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</si>
  <si>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</si>
  <si>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</si>
  <si>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</si>
  <si>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</si>
  <si>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</si>
  <si>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</si>
  <si>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</si>
  <si>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</si>
  <si>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</si>
  <si>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</si>
  <si>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</si>
  <si>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</si>
  <si>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</si>
  <si>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</si>
  <si>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</si>
  <si>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</si>
  <si>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</si>
  <si>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</si>
  <si>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</si>
  <si>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</si>
  <si>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</si>
  <si>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</si>
  <si>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</si>
  <si>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</si>
  <si>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</si>
  <si>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</si>
  <si>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</si>
  <si>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</si>
  <si>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</si>
  <si>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</si>
  <si>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</si>
  <si>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</si>
  <si>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</si>
  <si>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</si>
  <si>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</si>
  <si>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</si>
  <si>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</si>
  <si>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</si>
  <si>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</si>
  <si>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</si>
  <si>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</si>
  <si>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</si>
  <si>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</si>
  <si>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</si>
  <si>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</si>
  <si>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</si>
  <si>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</si>
  <si>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</si>
  <si>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</si>
  <si>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</si>
  <si>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</si>
  <si>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</si>
  <si>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</si>
  <si>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</si>
  <si>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</si>
  <si>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</si>
  <si>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</si>
  <si>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</si>
  <si>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</si>
  <si>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</si>
  <si>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</si>
  <si>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</si>
  <si>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</si>
  <si>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</si>
  <si>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</si>
  <si>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</si>
  <si>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</si>
  <si>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</si>
  <si>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</si>
  <si>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</si>
  <si>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</si>
  <si>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</si>
  <si>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</si>
  <si>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</si>
  <si>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</si>
  <si>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</si>
  <si>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</si>
  <si>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</si>
  <si>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</si>
  <si>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</si>
  <si>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</si>
  <si>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</si>
  <si>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</si>
  <si>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</si>
  <si>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</si>
  <si>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</si>
  <si>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</si>
  <si>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</si>
  <si>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</si>
  <si>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</si>
  <si>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</si>
  <si>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</si>
  <si>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</si>
  <si>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</si>
  <si>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</si>
  <si>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</si>
  <si>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</si>
  <si>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</si>
  <si>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</si>
  <si>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</si>
  <si>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</si>
  <si>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</si>
  <si>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</si>
  <si>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</si>
  <si>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</si>
  <si>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</si>
  <si>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</si>
  <si>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</si>
  <si>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</si>
  <si>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</si>
  <si>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</si>
  <si>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</si>
  <si>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</si>
  <si>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</si>
  <si>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</si>
  <si>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</si>
  <si>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</si>
  <si>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</si>
  <si>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</si>
  <si>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</si>
  <si>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</si>
  <si>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</si>
  <si>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</si>
  <si>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</si>
  <si>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</si>
  <si>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</si>
  <si>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</si>
  <si>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</si>
  <si>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</si>
  <si>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</si>
  <si>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</si>
  <si>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</si>
  <si>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</si>
  <si>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</si>
  <si>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</si>
  <si>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</si>
  <si>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</si>
  <si>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</si>
  <si>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</si>
  <si>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</si>
  <si>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</si>
  <si>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</si>
  <si>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</si>
  <si>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</si>
  <si>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</si>
  <si>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</si>
  <si>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</si>
  <si>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</si>
  <si>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</si>
  <si>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</si>
  <si>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</si>
  <si>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</si>
  <si>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</si>
  <si>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</si>
  <si>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</si>
  <si>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</si>
  <si>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</si>
  <si>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</si>
  <si>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</si>
  <si>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</si>
  <si>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</si>
  <si>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</si>
  <si>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</si>
  <si>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</si>
  <si>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</si>
  <si>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</si>
  <si>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</si>
  <si>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</si>
  <si>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</si>
  <si>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</si>
  <si>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</si>
  <si>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</si>
  <si>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</si>
  <si>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</si>
  <si>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</si>
  <si>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</si>
  <si>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</si>
  <si>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</si>
  <si>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</si>
  <si>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</si>
  <si>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</si>
  <si>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</si>
  <si>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</si>
  <si>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</si>
  <si>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</si>
  <si>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</si>
  <si>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</si>
  <si>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</si>
  <si>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</si>
  <si>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</si>
  <si>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</si>
  <si>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</si>
  <si>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</si>
  <si>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</si>
  <si>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</si>
  <si>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</si>
  <si>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</si>
  <si>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</si>
  <si>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</si>
  <si>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</si>
  <si>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</si>
  <si>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</si>
  <si>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</si>
  <si>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</si>
  <si>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</si>
  <si>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</si>
  <si>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</si>
  <si>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</si>
  <si>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</si>
  <si>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</si>
  <si>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</si>
  <si>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</si>
  <si>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</si>
  <si>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</si>
  <si>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</si>
  <si>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</si>
  <si>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</si>
  <si>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</si>
  <si>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</si>
  <si>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</si>
  <si>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</si>
  <si>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</si>
  <si>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</si>
  <si>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</si>
  <si>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</si>
  <si>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</si>
  <si>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</si>
  <si>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</si>
  <si>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</si>
  <si>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</si>
  <si>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</si>
  <si>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</si>
  <si>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</si>
  <si>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</si>
  <si>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</si>
  <si>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</si>
  <si>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</si>
  <si>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</si>
  <si>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</si>
  <si>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</si>
  <si>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</si>
  <si>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</si>
  <si>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</si>
  <si>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</si>
  <si>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</si>
  <si>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</si>
  <si>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</si>
  <si>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</si>
  <si>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</si>
  <si>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</si>
  <si>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</si>
  <si>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</si>
  <si>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</si>
  <si>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</si>
  <si>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</si>
  <si>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</si>
  <si>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</si>
  <si>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</si>
  <si>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</si>
  <si>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</si>
  <si>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</si>
  <si>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</si>
  <si>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</si>
  <si>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</si>
  <si>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</si>
  <si>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</si>
  <si>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</si>
  <si>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</si>
  <si>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</si>
  <si>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</si>
  <si>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</si>
  <si>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</si>
  <si>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</si>
  <si>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</si>
  <si>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</si>
  <si>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</si>
  <si>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</si>
  <si>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</si>
  <si>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</si>
  <si>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</si>
  <si>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</si>
  <si>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</si>
  <si>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</si>
  <si>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</si>
  <si>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</si>
  <si>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</si>
  <si>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</si>
  <si>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</si>
  <si>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</si>
  <si>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</si>
  <si>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</si>
  <si>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</si>
  <si>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</si>
  <si>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</si>
  <si>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</si>
  <si>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</si>
  <si>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</si>
  <si>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</si>
  <si>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</si>
  <si>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</si>
  <si>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</si>
  <si>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</si>
  <si>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</si>
  <si>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</si>
  <si>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</si>
  <si>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</si>
  <si>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</si>
  <si>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</si>
  <si>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</si>
  <si>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</si>
  <si>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</si>
  <si>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</si>
  <si>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</si>
  <si>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</si>
  <si>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</si>
  <si>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</si>
  <si>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</si>
  <si>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</si>
  <si>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</si>
  <si>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</si>
  <si>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</si>
  <si>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</si>
  <si>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</si>
  <si>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</si>
  <si>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</si>
  <si>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</si>
  <si>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</si>
  <si>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</si>
  <si>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</si>
  <si>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</si>
  <si>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</si>
  <si>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</si>
  <si>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</si>
  <si>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</si>
  <si>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</si>
  <si>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</si>
  <si>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</si>
  <si>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</si>
  <si>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</si>
  <si>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</si>
  <si>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</si>
  <si>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</si>
  <si>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</si>
  <si>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</si>
  <si>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</si>
  <si>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</si>
  <si>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</si>
  <si>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</si>
  <si>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</si>
  <si>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</si>
  <si>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</si>
  <si>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</si>
  <si>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</si>
  <si>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</si>
  <si>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</si>
  <si>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</si>
  <si>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</si>
  <si>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</si>
  <si>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</si>
  <si>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</si>
  <si>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</si>
  <si>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</si>
  <si>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</si>
  <si>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</si>
  <si>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</si>
  <si>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</si>
  <si>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</si>
  <si>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</si>
  <si>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</si>
  <si>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</si>
  <si>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</si>
  <si>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</si>
  <si>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</si>
  <si>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</si>
  <si>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</si>
  <si>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</si>
  <si>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</si>
  <si>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</si>
  <si>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</si>
  <si>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</si>
  <si>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</si>
  <si>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</si>
  <si>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</si>
  <si>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</si>
  <si>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</si>
  <si>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</si>
  <si>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</si>
  <si>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</si>
  <si>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</si>
  <si>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</si>
  <si>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</si>
  <si>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</si>
  <si>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</si>
  <si>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</si>
  <si>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</si>
  <si>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</si>
  <si>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</si>
  <si>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</si>
  <si>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</si>
  <si>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</si>
  <si>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</si>
  <si>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</si>
  <si>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</si>
  <si>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</si>
  <si>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</si>
  <si>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</si>
  <si>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</si>
  <si>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</si>
  <si>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</si>
  <si>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</si>
  <si>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</si>
  <si>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</si>
  <si>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</si>
  <si>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</si>
  <si>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</si>
  <si>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</si>
  <si>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</si>
  <si>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</si>
  <si>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</si>
  <si>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</si>
  <si>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</si>
  <si>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</si>
  <si>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</si>
  <si>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</si>
  <si>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</si>
  <si>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</si>
  <si>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</si>
  <si>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</si>
  <si>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</si>
  <si>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</si>
  <si>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</si>
  <si>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</si>
  <si>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</si>
  <si>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</si>
  <si>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</si>
  <si>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</si>
  <si>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</si>
  <si>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</si>
  <si>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</si>
  <si>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</si>
  <si>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</si>
  <si>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</si>
  <si>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</si>
  <si>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</si>
  <si>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</si>
  <si>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</si>
  <si>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</si>
  <si>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</si>
  <si>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</si>
  <si>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</si>
  <si>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</si>
  <si>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</si>
  <si>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</si>
  <si>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</si>
  <si>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</si>
  <si>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</si>
  <si>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</si>
  <si>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</si>
  <si>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</si>
  <si>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</si>
  <si>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</si>
  <si>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</si>
  <si>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</si>
  <si>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</si>
  <si>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</si>
  <si>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</si>
  <si>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</si>
  <si>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</si>
  <si>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</si>
  <si>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</si>
  <si>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</si>
  <si>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</si>
  <si>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</si>
  <si>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</si>
  <si>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</si>
  <si>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</si>
  <si>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</si>
  <si>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</si>
  <si>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</si>
  <si>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</si>
  <si>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</si>
  <si>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</si>
  <si>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</si>
  <si>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</si>
  <si>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</si>
  <si>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</si>
  <si>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</si>
  <si>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</si>
  <si>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</si>
  <si>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</si>
  <si>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</si>
  <si>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</si>
  <si>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</si>
  <si>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</si>
  <si>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</si>
  <si>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</si>
  <si>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</si>
  <si>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</si>
  <si>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</si>
  <si>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</si>
  <si>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</si>
  <si>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</si>
  <si>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</si>
  <si>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</si>
  <si>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</si>
  <si>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</si>
  <si>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</si>
  <si>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</si>
  <si>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</si>
  <si>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</si>
  <si>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</si>
  <si>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</si>
  <si>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</si>
  <si>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</si>
  <si>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</si>
  <si>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</si>
  <si>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</si>
  <si>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</si>
  <si>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</si>
  <si>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</si>
  <si>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</si>
  <si>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</si>
  <si>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</si>
  <si>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</si>
  <si>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</si>
  <si>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</si>
  <si>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</si>
  <si>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</si>
  <si>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</si>
  <si>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</si>
  <si>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</si>
  <si>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</si>
  <si>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</si>
  <si>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</si>
  <si>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</si>
  <si>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</si>
  <si>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</si>
  <si>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</si>
  <si>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</si>
  <si>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</si>
  <si>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</si>
  <si>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</si>
  <si>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</si>
  <si>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</si>
  <si>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</si>
  <si>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</si>
  <si>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</si>
  <si>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</si>
  <si>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</si>
  <si>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</si>
  <si>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</si>
  <si>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</si>
  <si>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</si>
  <si>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</si>
  <si>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</si>
  <si>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</si>
  <si>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</si>
  <si>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</si>
  <si>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</si>
  <si>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</si>
  <si>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</si>
  <si>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</si>
  <si>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</si>
  <si>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</si>
  <si>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</si>
  <si>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</si>
  <si>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</si>
  <si>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</si>
  <si>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</si>
  <si>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</si>
  <si>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</si>
  <si>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</si>
  <si>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</si>
  <si>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</si>
  <si>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</si>
  <si>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</si>
  <si>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</si>
  <si>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</si>
  <si>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</si>
  <si>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</si>
  <si>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</si>
  <si>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</si>
  <si>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</si>
  <si>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</si>
  <si>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</si>
  <si>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</si>
  <si>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</si>
  <si>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</si>
  <si>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</si>
  <si>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</si>
  <si>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</si>
  <si>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</si>
  <si>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</si>
  <si>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</si>
  <si>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</si>
  <si>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</si>
  <si>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</si>
  <si>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</si>
  <si>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</si>
  <si>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</si>
  <si>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</si>
  <si>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</si>
  <si>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</si>
  <si>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</si>
  <si>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</si>
  <si>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</si>
  <si>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</si>
  <si>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</si>
  <si>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</si>
  <si>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</si>
  <si>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</si>
  <si>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</si>
  <si>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</si>
  <si>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</si>
  <si>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</si>
  <si>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</si>
  <si>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</si>
  <si>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</si>
  <si>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</si>
  <si>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</si>
  <si>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</si>
  <si>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</si>
  <si>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</si>
  <si>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</si>
  <si>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</si>
  <si>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</si>
  <si>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</si>
  <si>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</si>
  <si>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</si>
  <si>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</si>
  <si>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</si>
  <si>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</si>
  <si>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</si>
  <si>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</si>
  <si>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</si>
  <si>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</si>
  <si>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</si>
  <si>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</si>
  <si>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</si>
  <si>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</si>
  <si>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</si>
  <si>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</si>
  <si>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</si>
  <si>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</si>
  <si>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</si>
  <si>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</si>
  <si>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</si>
  <si>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</si>
  <si>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</si>
  <si>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</si>
  <si>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</si>
  <si>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</si>
  <si>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</si>
  <si>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</si>
  <si>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</si>
  <si>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</si>
  <si>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</si>
  <si>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</si>
  <si>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</si>
  <si>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</si>
  <si>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</si>
  <si>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</si>
  <si>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</si>
  <si>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</si>
  <si>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</si>
  <si>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</si>
  <si>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</si>
  <si>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</si>
  <si>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</si>
  <si>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</si>
  <si>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</si>
  <si>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</si>
  <si>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</si>
  <si>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</si>
  <si>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</si>
  <si>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</si>
  <si>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</si>
  <si>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</si>
  <si>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</si>
  <si>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</si>
  <si>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</si>
  <si>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</si>
  <si>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</si>
  <si>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</si>
  <si>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</si>
  <si>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</si>
  <si>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</si>
  <si>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</si>
  <si>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</si>
  <si>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</si>
  <si>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</si>
  <si>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</si>
  <si>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</si>
  <si>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</si>
  <si>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</si>
  <si>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</si>
  <si>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</si>
  <si>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</si>
  <si>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</si>
  <si>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</si>
  <si>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</si>
  <si>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</si>
  <si>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</si>
  <si>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</si>
  <si>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</si>
  <si>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</si>
  <si>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</si>
  <si>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</si>
  <si>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</si>
  <si>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</si>
  <si>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</si>
  <si>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</si>
  <si>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</si>
  <si>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</si>
  <si>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</si>
  <si>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</si>
  <si>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</si>
  <si>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</si>
  <si>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</si>
  <si>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</si>
  <si>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</si>
  <si>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</si>
  <si>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</si>
  <si>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</si>
  <si>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</si>
  <si>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</si>
  <si>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</si>
  <si>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</si>
  <si>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</si>
  <si>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</si>
  <si>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</si>
  <si>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</si>
  <si>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</si>
  <si>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</si>
  <si>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</si>
  <si>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</si>
  <si>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</si>
  <si>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</si>
  <si>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</si>
  <si>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</si>
  <si>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</si>
  <si>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</si>
  <si>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</si>
  <si>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</si>
  <si>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</si>
  <si>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</si>
  <si>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</si>
  <si>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</si>
  <si>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</si>
  <si>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</si>
  <si>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</si>
  <si>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</si>
  <si>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</si>
  <si>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</si>
  <si>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</si>
  <si>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</si>
  <si>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</si>
  <si>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</si>
  <si>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</si>
  <si>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</si>
  <si>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</si>
  <si>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</si>
  <si>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</si>
  <si>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</si>
  <si>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</si>
  <si>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</si>
  <si>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</si>
  <si>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</si>
  <si>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</si>
  <si>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</si>
  <si>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</si>
  <si>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</si>
  <si>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</si>
  <si>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</si>
  <si>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</si>
  <si>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</si>
  <si>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</si>
  <si>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</si>
  <si>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</si>
  <si>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</si>
  <si>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</si>
  <si>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</si>
  <si>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</si>
  <si>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</si>
  <si>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</si>
  <si>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</si>
  <si>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</si>
  <si>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</si>
  <si>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</si>
  <si>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</si>
  <si>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</si>
  <si>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</si>
  <si>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</si>
  <si>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</si>
  <si>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</si>
  <si>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</si>
  <si>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</si>
  <si>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</si>
  <si>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</si>
  <si>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</si>
  <si>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</si>
  <si>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</si>
  <si>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</si>
  <si>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</si>
  <si>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</si>
  <si>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</si>
  <si>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</si>
  <si>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</si>
  <si>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</si>
  <si>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</si>
  <si>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</si>
  <si>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</si>
  <si>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</si>
  <si>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</si>
  <si>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</si>
  <si>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</si>
  <si>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</si>
  <si>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</si>
  <si>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</si>
  <si>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</si>
  <si>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</si>
  <si>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</si>
  <si>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</si>
  <si>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</si>
  <si>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</si>
  <si>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</si>
  <si>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</si>
  <si>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</si>
  <si>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</si>
  <si>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</si>
  <si>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</si>
  <si>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</si>
  <si>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</si>
  <si>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</si>
  <si>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</si>
  <si>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</si>
  <si>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</si>
  <si>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</si>
  <si>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</si>
  <si>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</si>
  <si>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</si>
  <si>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</si>
  <si>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</si>
  <si>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</si>
  <si>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</si>
  <si>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</si>
  <si>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</si>
  <si>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</si>
  <si>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</si>
  <si>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</si>
  <si>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</si>
  <si>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</si>
  <si>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</si>
  <si>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</si>
  <si>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</si>
  <si>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</si>
  <si>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</si>
  <si>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</si>
  <si>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</si>
  <si>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</si>
  <si>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</si>
  <si>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</si>
  <si>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</si>
  <si>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</si>
  <si>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</si>
  <si>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</si>
  <si>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</si>
  <si>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</si>
  <si>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</si>
  <si>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</si>
  <si>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</si>
  <si>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</si>
  <si>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</si>
  <si>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</si>
  <si>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</si>
  <si>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</si>
  <si>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</si>
  <si>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</si>
  <si>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</si>
  <si>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</si>
  <si>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</si>
  <si>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</si>
  <si>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</si>
  <si>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</si>
  <si>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</si>
  <si>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</si>
  <si>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</si>
  <si>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</si>
  <si>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</si>
  <si>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</si>
  <si>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</si>
  <si>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</si>
  <si>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</si>
  <si>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</si>
  <si>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</si>
  <si>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</si>
  <si>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</si>
  <si>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</si>
  <si>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</si>
  <si>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</si>
  <si>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</si>
  <si>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</si>
  <si>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</si>
  <si>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</si>
  <si>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</si>
  <si>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</si>
  <si>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</si>
  <si>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</si>
  <si>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</si>
  <si>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</si>
  <si>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</si>
  <si>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</si>
  <si>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</si>
  <si>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</si>
  <si>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</si>
  <si>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</si>
  <si>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</si>
  <si>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</si>
  <si>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</si>
  <si>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</si>
  <si>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</si>
  <si>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</si>
  <si>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</si>
  <si>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</si>
  <si>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</si>
  <si>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</si>
  <si>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</si>
  <si>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</si>
  <si>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</si>
  <si>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</si>
  <si>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</si>
  <si>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</si>
  <si>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</si>
  <si>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</si>
  <si>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</si>
  <si>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</si>
  <si>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</si>
  <si>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</si>
  <si>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</si>
  <si>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</si>
  <si>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</si>
  <si>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</si>
  <si>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</si>
  <si>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</si>
  <si>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</si>
  <si>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</si>
  <si>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</si>
  <si>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</si>
  <si>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</si>
  <si>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</si>
  <si>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</si>
  <si>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</si>
  <si>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</si>
  <si>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</si>
  <si>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</si>
  <si>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</si>
  <si>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</si>
  <si>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</si>
  <si>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</si>
  <si>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</si>
  <si>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</si>
  <si>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</si>
  <si>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</si>
  <si>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</si>
  <si>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</si>
  <si>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</si>
  <si>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</si>
  <si>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</si>
  <si>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</si>
  <si>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</si>
  <si>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</si>
  <si>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</si>
  <si>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</si>
  <si>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</si>
  <si>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</si>
  <si>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</si>
  <si>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</si>
  <si>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</si>
  <si>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</si>
  <si>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</si>
  <si>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</si>
  <si>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</si>
  <si>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</si>
  <si>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</si>
  <si>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</si>
  <si>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</si>
  <si>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</si>
  <si>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</si>
  <si>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</si>
  <si>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</si>
  <si>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</si>
  <si>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</si>
  <si>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</si>
  <si>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</si>
  <si>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</si>
  <si>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</si>
  <si>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</si>
  <si>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</si>
  <si>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</si>
  <si>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</si>
  <si>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</si>
  <si>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</si>
  <si>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</si>
  <si>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</si>
  <si>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</si>
  <si>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</si>
  <si>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</si>
  <si>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</si>
  <si>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</si>
  <si>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</si>
  <si>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</si>
  <si>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</si>
  <si>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</si>
  <si>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</si>
  <si>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</si>
  <si>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</si>
  <si>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</si>
  <si>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</si>
  <si>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</si>
  <si>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</si>
  <si>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</si>
  <si>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</si>
  <si>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</si>
  <si>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</si>
  <si>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</si>
  <si>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</si>
  <si>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</si>
  <si>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</si>
  <si>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</si>
  <si>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</si>
  <si>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</si>
  <si>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</si>
  <si>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</si>
  <si>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</si>
  <si>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</si>
  <si>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</si>
  <si>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</si>
  <si>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</si>
  <si>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</si>
  <si>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</si>
  <si>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</si>
  <si>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</si>
  <si>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</si>
  <si>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</si>
  <si>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</si>
  <si>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</si>
  <si>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</si>
  <si>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</si>
  <si>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</si>
  <si>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</si>
  <si>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</si>
  <si>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</si>
  <si>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</si>
  <si>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</si>
  <si>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</si>
  <si>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</si>
  <si>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</si>
  <si>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</si>
  <si>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</si>
  <si>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</si>
  <si>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</si>
  <si>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</si>
  <si>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</si>
  <si>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</si>
  <si>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</si>
  <si>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</si>
  <si>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</si>
  <si>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</si>
  <si>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</si>
  <si>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</si>
  <si>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</si>
  <si>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</si>
  <si>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</si>
  <si>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</si>
  <si>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</si>
  <si>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</si>
  <si>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</si>
  <si>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</si>
  <si>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</si>
  <si>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</si>
  <si>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</si>
  <si>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</si>
  <si>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</si>
  <si>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</si>
  <si>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</si>
  <si>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</si>
  <si>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</si>
  <si>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</si>
  <si>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</si>
  <si>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</si>
  <si>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</si>
  <si>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</si>
  <si>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</si>
  <si>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</si>
  <si>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</si>
  <si>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</si>
  <si>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</si>
  <si>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</si>
  <si>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</si>
  <si>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</si>
  <si>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</si>
  <si>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</si>
  <si>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</si>
  <si>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</si>
  <si>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</si>
  <si>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</si>
  <si>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</si>
  <si>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</si>
  <si>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</si>
  <si>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</si>
  <si>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</si>
  <si>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</si>
  <si>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</si>
  <si>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</si>
  <si>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</si>
  <si>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</si>
  <si>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</si>
  <si>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</si>
  <si>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</si>
  <si>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</si>
  <si>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</si>
  <si>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</si>
  <si>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</si>
  <si>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</si>
  <si>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</si>
  <si>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</si>
  <si>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</si>
  <si>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</si>
  <si>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</si>
  <si>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</si>
  <si>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</si>
  <si>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</si>
  <si>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</si>
  <si>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</si>
  <si>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</si>
  <si>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</si>
  <si>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</si>
  <si>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</si>
  <si>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</si>
  <si>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</si>
  <si>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</si>
  <si>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</si>
  <si>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</si>
  <si>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</si>
  <si>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</si>
  <si>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</si>
  <si>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</si>
  <si>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</si>
  <si>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</si>
  <si>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</si>
  <si>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</si>
  <si>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</si>
  <si>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</si>
  <si>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</si>
  <si>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</si>
  <si>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</si>
  <si>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</si>
  <si>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</si>
  <si>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</si>
  <si>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</si>
  <si>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</si>
  <si>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</si>
  <si>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</si>
  <si>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</si>
  <si>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</si>
  <si>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</si>
  <si>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</si>
  <si>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</si>
  <si>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</si>
  <si>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</si>
  <si>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</si>
  <si>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</si>
  <si>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</si>
  <si>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</si>
  <si>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</si>
  <si>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</si>
  <si>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</si>
  <si>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</si>
  <si>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</si>
  <si>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</si>
  <si>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</si>
  <si>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</si>
  <si>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</si>
  <si>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</si>
  <si>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</si>
  <si>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</si>
  <si>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</si>
  <si>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</si>
  <si>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</si>
  <si>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</si>
  <si>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</si>
  <si>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</si>
  <si>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</si>
  <si>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</si>
  <si>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</si>
  <si>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</si>
  <si>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</si>
  <si>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</si>
  <si>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</si>
  <si>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</si>
  <si>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</si>
  <si>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</si>
  <si>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</si>
  <si>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</si>
  <si>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</si>
  <si>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</si>
  <si>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</si>
  <si>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</si>
  <si>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</si>
  <si>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</si>
  <si>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</si>
  <si>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</si>
  <si>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</si>
  <si>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</si>
  <si>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</si>
  <si>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</si>
  <si>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</si>
  <si>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</si>
  <si>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</si>
  <si>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</si>
  <si>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</si>
  <si>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</si>
  <si>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</si>
  <si>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</si>
  <si>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</si>
  <si>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</si>
  <si>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</si>
  <si>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</si>
  <si>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</si>
  <si>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</si>
  <si>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</si>
  <si>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</si>
  <si>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</si>
  <si>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</si>
  <si>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</si>
  <si>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</si>
  <si>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</si>
  <si>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</si>
  <si>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</si>
  <si>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</si>
  <si>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</si>
  <si>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</si>
  <si>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</si>
  <si>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</si>
  <si>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</si>
  <si>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</si>
  <si>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</si>
  <si>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</si>
  <si>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</si>
  <si>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</si>
  <si>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</si>
  <si>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</si>
  <si>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</si>
  <si>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</si>
  <si>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</si>
  <si>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</si>
  <si>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</si>
  <si>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</si>
  <si>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</si>
  <si>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</si>
  <si>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</si>
  <si>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</si>
  <si>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</si>
  <si>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</si>
  <si>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</si>
  <si>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</si>
  <si>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</si>
  <si>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</si>
  <si>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</si>
  <si>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</si>
  <si>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</si>
  <si>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</si>
  <si>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</si>
  <si>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</si>
  <si>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</si>
  <si>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</si>
  <si>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</si>
  <si>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</si>
  <si>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</si>
  <si>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</si>
  <si>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</si>
  <si>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</si>
  <si>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</si>
  <si>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</si>
  <si>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</si>
  <si>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</si>
  <si>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</si>
  <si>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</si>
  <si>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</si>
  <si>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</si>
  <si>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</si>
  <si>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</si>
  <si>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</si>
  <si>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</si>
  <si>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</si>
  <si>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</si>
  <si>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</si>
  <si>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</si>
  <si>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</si>
  <si>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</si>
  <si>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</si>
  <si>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</si>
  <si>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</si>
  <si>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</si>
  <si>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</si>
  <si>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</si>
  <si>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</si>
  <si>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</si>
  <si>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</si>
  <si>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</si>
  <si>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</si>
  <si>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</si>
  <si>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</si>
  <si>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</si>
  <si>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</si>
  <si>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</si>
  <si>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</si>
  <si>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</si>
  <si>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</si>
  <si>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</si>
  <si>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</si>
  <si>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</si>
  <si>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</si>
  <si>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</si>
  <si>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</si>
  <si>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</si>
  <si>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</si>
  <si>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</si>
  <si>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</si>
  <si>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</si>
  <si>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</si>
  <si>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</si>
  <si>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</si>
  <si>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</si>
  <si>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</si>
  <si>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</si>
  <si>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</si>
  <si>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</si>
  <si>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</si>
  <si>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</si>
  <si>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</si>
  <si>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</si>
  <si>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</si>
  <si>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</si>
  <si>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</si>
  <si>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</si>
  <si>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</si>
  <si>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</si>
  <si>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</si>
  <si>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</si>
  <si>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</si>
  <si>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</si>
  <si>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</si>
  <si>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</si>
  <si>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</si>
  <si>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</si>
  <si>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</si>
  <si>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</si>
  <si>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</si>
  <si>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</si>
  <si>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</si>
  <si>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</si>
  <si>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</si>
  <si>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</si>
  <si>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</si>
  <si>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</si>
  <si>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</si>
  <si>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</si>
  <si>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</si>
  <si>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</si>
  <si>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</si>
  <si>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</si>
  <si>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</si>
  <si>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</si>
  <si>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</si>
  <si>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</si>
  <si>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</si>
  <si>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</si>
  <si>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</si>
  <si>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</si>
  <si>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</si>
  <si>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</si>
  <si>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</si>
  <si>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</si>
  <si>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</si>
  <si>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</si>
  <si>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</si>
  <si>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</si>
  <si>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</si>
  <si>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</si>
  <si>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</si>
  <si>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</si>
  <si>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</si>
  <si>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</si>
  <si>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</si>
  <si>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</si>
  <si>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</si>
  <si>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</si>
  <si>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</si>
  <si>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</si>
  <si>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</si>
  <si>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</si>
  <si>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</si>
  <si>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</si>
  <si>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</si>
  <si>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</si>
  <si>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</si>
  <si>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</si>
  <si>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</si>
  <si>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</si>
  <si>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</si>
  <si>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</si>
  <si>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</si>
  <si>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</si>
  <si>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</si>
  <si>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</si>
  <si>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</si>
  <si>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</si>
  <si>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</si>
  <si>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</si>
  <si>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</si>
  <si>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</si>
  <si>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</si>
  <si>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</si>
  <si>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</si>
  <si>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</si>
  <si>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</si>
  <si>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</si>
  <si>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</si>
  <si>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</si>
  <si>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</si>
  <si>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</si>
  <si>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</si>
  <si>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</si>
  <si>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</si>
  <si>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</si>
  <si>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</si>
  <si>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</si>
  <si>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</si>
  <si>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</si>
  <si>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</si>
  <si>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</si>
  <si>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</si>
  <si>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</si>
  <si>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</si>
  <si>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</si>
  <si>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</si>
  <si>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</si>
  <si>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</si>
  <si>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</si>
  <si>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</si>
  <si>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</si>
  <si>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</si>
  <si>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</si>
  <si>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</si>
  <si>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</si>
  <si>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</si>
  <si>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</si>
  <si>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</si>
  <si>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</si>
  <si>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</si>
  <si>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</si>
  <si>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</si>
  <si>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</si>
  <si>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</si>
  <si>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</si>
  <si>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</si>
  <si>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</si>
  <si>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</si>
  <si>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</si>
  <si>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</si>
  <si>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</si>
  <si>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</si>
  <si>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</si>
  <si>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</si>
  <si>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</si>
  <si>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</si>
  <si>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</si>
  <si>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</si>
  <si>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</si>
  <si>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</si>
  <si>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</si>
  <si>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</si>
  <si>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</si>
  <si>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</si>
  <si>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</si>
  <si>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</si>
  <si>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</si>
  <si>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</si>
  <si>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</si>
  <si>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</si>
  <si>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</si>
  <si>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</si>
  <si>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</si>
  <si>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</si>
  <si>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</si>
  <si>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</si>
  <si>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</si>
  <si>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</si>
  <si>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</si>
  <si>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</si>
  <si>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</si>
  <si>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</si>
  <si>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</si>
  <si>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</si>
  <si>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</si>
  <si>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</si>
  <si>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</si>
  <si>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</si>
  <si>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</si>
  <si>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</si>
  <si>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</si>
  <si>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</si>
  <si>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</si>
  <si>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</si>
  <si>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</si>
  <si>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</si>
  <si>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</si>
  <si>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</si>
  <si>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</si>
  <si>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</si>
  <si>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</si>
  <si>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</si>
  <si>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</si>
  <si>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</si>
  <si>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</si>
  <si>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</si>
  <si>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</si>
  <si>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</si>
  <si>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</si>
  <si>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</si>
  <si>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</si>
  <si>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</si>
  <si>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</si>
  <si>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</si>
  <si>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</si>
  <si>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</si>
  <si>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</si>
  <si>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</si>
  <si>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</si>
  <si>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</si>
  <si>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</si>
  <si>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</si>
  <si>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</si>
  <si>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</si>
  <si>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</si>
  <si>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</si>
  <si>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</si>
  <si>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</si>
  <si>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</si>
  <si>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</si>
  <si>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</si>
  <si>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</si>
  <si>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</si>
  <si>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</si>
  <si>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</si>
  <si>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</si>
  <si>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</si>
  <si>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</si>
  <si>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</si>
  <si>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</si>
  <si>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</si>
  <si>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</si>
  <si>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</si>
  <si>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</si>
  <si>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</si>
  <si>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</si>
  <si>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</si>
  <si>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</si>
  <si>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</si>
  <si>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</si>
  <si>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</si>
  <si>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</si>
  <si>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</si>
  <si>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</si>
  <si>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</si>
  <si>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</si>
  <si>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</si>
  <si>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</si>
  <si>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</si>
  <si>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</si>
  <si>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</si>
  <si>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</si>
  <si>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</si>
  <si>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</si>
  <si>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</si>
  <si>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</si>
  <si>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</si>
  <si>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</si>
  <si>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</si>
  <si>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</si>
  <si>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</si>
  <si>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</si>
  <si>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</si>
  <si>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</si>
  <si>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</si>
  <si>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</si>
  <si>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</si>
  <si>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</si>
  <si>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</si>
  <si>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</si>
  <si>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</si>
  <si>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</si>
  <si>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</si>
  <si>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</si>
  <si>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</si>
  <si>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</si>
  <si>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</si>
  <si>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</si>
  <si>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</si>
  <si>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</si>
  <si>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</si>
  <si>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</si>
  <si>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</si>
  <si>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</si>
  <si>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</si>
  <si>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</si>
  <si>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</si>
  <si>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</si>
  <si>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</si>
  <si>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</si>
  <si>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</si>
  <si>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</si>
  <si>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</si>
  <si>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</si>
  <si>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</si>
  <si>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</si>
  <si>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</si>
  <si>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</si>
  <si>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</si>
  <si>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</si>
  <si>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</si>
  <si>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</si>
  <si>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</si>
  <si>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</si>
  <si>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</si>
  <si>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</si>
  <si>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</si>
  <si>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</si>
  <si>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</si>
  <si>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</si>
  <si>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</si>
  <si>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</si>
  <si>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</si>
  <si>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</si>
  <si>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</si>
  <si>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</si>
  <si>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</si>
  <si>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</si>
  <si>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</si>
  <si>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</si>
  <si>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</si>
  <si>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</si>
  <si>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</si>
  <si>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</si>
  <si>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</si>
  <si>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</si>
  <si>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</si>
  <si>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</si>
  <si>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</si>
  <si>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</si>
  <si>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</si>
  <si>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</si>
  <si>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</si>
  <si>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</si>
  <si>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</si>
  <si>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</si>
  <si>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</si>
  <si>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</si>
  <si>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</si>
  <si>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</si>
  <si>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</si>
  <si>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</si>
  <si>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</si>
  <si>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</si>
  <si>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</si>
  <si>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</si>
  <si>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</si>
  <si>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</si>
  <si>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</si>
  <si>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</si>
  <si>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</si>
  <si>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</si>
  <si>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</si>
  <si>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</si>
  <si>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</si>
  <si>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</si>
  <si>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</si>
  <si>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</si>
  <si>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</si>
  <si>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</si>
  <si>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</si>
  <si>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</si>
  <si>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</si>
  <si>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</si>
  <si>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</si>
  <si>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</si>
  <si>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</si>
  <si>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</si>
  <si>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</si>
  <si>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</si>
  <si>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</si>
  <si>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</si>
  <si>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</si>
  <si>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</si>
  <si>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</si>
  <si>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</si>
  <si>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</si>
  <si>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</si>
  <si>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</si>
  <si>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</si>
  <si>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</si>
  <si>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</si>
  <si>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</si>
  <si>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</si>
  <si>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</si>
  <si>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</si>
  <si>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</si>
  <si>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</si>
  <si>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</si>
  <si>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</si>
  <si>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</si>
  <si>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</si>
  <si>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</si>
  <si>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</si>
  <si>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</si>
  <si>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</si>
  <si>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</si>
  <si>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</si>
  <si>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</si>
  <si>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</si>
  <si>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</si>
  <si>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</si>
  <si>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</si>
  <si>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</si>
  <si>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</si>
  <si>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</si>
  <si>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</si>
  <si>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</si>
  <si>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</si>
  <si>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</si>
  <si>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</si>
  <si>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</si>
  <si>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</si>
  <si>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</si>
  <si>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</si>
  <si>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</si>
  <si>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</si>
  <si>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</si>
  <si>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</si>
  <si>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</si>
  <si>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</si>
  <si>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</si>
  <si>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</si>
  <si>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</si>
  <si>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</si>
  <si>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</si>
  <si>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</si>
  <si>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</si>
  <si>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</si>
  <si>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</si>
  <si>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</si>
  <si>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</si>
  <si>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</si>
  <si>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</si>
  <si>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</si>
  <si>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</si>
  <si>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</si>
  <si>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</si>
  <si>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</si>
  <si>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</si>
  <si>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</si>
  <si>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</si>
  <si>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</si>
  <si>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</si>
  <si>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</si>
  <si>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</si>
  <si>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</si>
  <si>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</si>
  <si>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</si>
  <si>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</si>
  <si>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</si>
  <si>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</si>
  <si>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</si>
  <si>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</si>
  <si>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</si>
  <si>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</si>
  <si>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</si>
  <si>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</si>
  <si>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</si>
  <si>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</si>
  <si>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</si>
  <si>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</si>
  <si>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</si>
  <si>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</si>
  <si>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</si>
  <si>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</si>
  <si>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</si>
  <si>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</si>
  <si>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</si>
  <si>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</si>
  <si>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</si>
  <si>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</si>
  <si>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</si>
  <si>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</si>
  <si>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</si>
  <si>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</si>
  <si>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</si>
  <si>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</si>
  <si>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</si>
  <si>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</si>
  <si>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</si>
  <si>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</si>
  <si>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</si>
  <si>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</si>
  <si>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</si>
  <si>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</si>
  <si>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</si>
  <si>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</si>
  <si>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</si>
  <si>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</si>
  <si>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</si>
  <si>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</si>
  <si>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</si>
  <si>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</si>
  <si>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</si>
  <si>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</si>
  <si>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</si>
  <si>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</si>
  <si>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</si>
  <si>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</si>
  <si>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</si>
  <si>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</si>
  <si>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</si>
  <si>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</si>
  <si>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</si>
  <si>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</si>
  <si>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</si>
  <si>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</si>
  <si>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</si>
  <si>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</si>
  <si>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</si>
  <si>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</si>
  <si>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</si>
  <si>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</si>
  <si>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</si>
  <si>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</si>
  <si>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</si>
  <si>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</si>
  <si>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</si>
  <si>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</si>
  <si>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</si>
  <si>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</si>
  <si>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</si>
  <si>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</si>
  <si>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</si>
  <si>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</si>
  <si>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</si>
  <si>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</si>
  <si>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</si>
  <si>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</si>
  <si>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</si>
  <si>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</si>
  <si>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</si>
  <si>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</si>
  <si>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</si>
  <si>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</si>
  <si>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</si>
  <si>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</si>
  <si>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</si>
  <si>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</si>
  <si>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</si>
  <si>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</si>
  <si>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</si>
  <si>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</si>
  <si>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</si>
  <si>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</si>
  <si>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</si>
  <si>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</si>
  <si>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</si>
  <si>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</si>
  <si>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</si>
  <si>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</si>
  <si>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</si>
  <si>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</si>
  <si>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</si>
  <si>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</si>
  <si>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</si>
  <si>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</si>
  <si>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</si>
  <si>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</si>
  <si>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</si>
  <si>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</si>
  <si>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</si>
  <si>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</si>
  <si>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</si>
  <si>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</si>
  <si>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</si>
  <si>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</si>
  <si>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</si>
  <si>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</si>
  <si>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</si>
  <si>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</si>
  <si>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</si>
  <si>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</si>
  <si>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</si>
  <si>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</si>
  <si>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</si>
  <si>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</si>
  <si>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</si>
  <si>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</si>
  <si>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</si>
  <si>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</si>
  <si>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</si>
  <si>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</si>
  <si>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</si>
  <si>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</si>
  <si>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</si>
  <si>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</si>
  <si>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</si>
  <si>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</si>
  <si>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</si>
  <si>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</si>
  <si>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</si>
  <si>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</si>
  <si>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</si>
  <si>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</si>
  <si>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</si>
  <si>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</si>
  <si>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</si>
  <si>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</si>
  <si>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</si>
  <si>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</si>
  <si>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</si>
  <si>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</si>
  <si>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</si>
  <si>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</si>
  <si>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</si>
  <si>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</si>
  <si>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</si>
  <si>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</si>
  <si>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</si>
  <si>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</si>
  <si>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</si>
  <si>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</si>
  <si>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</si>
  <si>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</si>
  <si>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</si>
  <si>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</si>
  <si>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</si>
  <si>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</si>
  <si>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</si>
  <si>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</si>
  <si>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</si>
  <si>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</si>
  <si>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</si>
  <si>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</si>
  <si>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</si>
  <si>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</si>
  <si>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</si>
  <si>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</si>
  <si>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</si>
  <si>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</si>
  <si>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</si>
  <si>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</si>
  <si>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</si>
  <si>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</si>
  <si>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</si>
  <si>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</si>
  <si>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</si>
  <si>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</si>
  <si>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</si>
  <si>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</si>
  <si>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</si>
  <si>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</si>
  <si>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</si>
  <si>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</si>
  <si>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</si>
  <si>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</si>
  <si>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</si>
  <si>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</si>
  <si>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</si>
  <si>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</si>
  <si>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</si>
  <si>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</si>
  <si>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</si>
  <si>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</si>
  <si>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</si>
  <si>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</si>
  <si>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</si>
  <si>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</si>
  <si>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</si>
  <si>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</si>
  <si>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</si>
  <si>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</si>
  <si>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</si>
  <si>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</si>
  <si>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</si>
  <si>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</si>
  <si>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</si>
  <si>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</si>
  <si>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</si>
  <si>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</si>
  <si>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</si>
  <si>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</si>
  <si>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</si>
  <si>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</si>
  <si>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</si>
  <si>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</si>
  <si>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</si>
  <si>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</si>
  <si>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</si>
  <si>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</si>
  <si>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</si>
  <si>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</si>
  <si>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</si>
  <si>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</si>
  <si>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</si>
  <si>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</si>
  <si>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</si>
  <si>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</si>
  <si>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</si>
  <si>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</si>
  <si>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</si>
  <si>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</si>
  <si>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</si>
  <si>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</si>
  <si>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</si>
  <si>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</si>
  <si>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</si>
  <si>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</si>
  <si>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</si>
  <si>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</si>
  <si>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</si>
  <si>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</si>
  <si>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</si>
  <si>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</si>
  <si>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</si>
  <si>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</si>
  <si>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</si>
  <si>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</si>
  <si>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</si>
  <si>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</si>
  <si>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</si>
  <si>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</si>
  <si>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</si>
  <si>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</si>
  <si>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</si>
  <si>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</si>
  <si>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</si>
  <si>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</si>
  <si>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</si>
  <si>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</si>
  <si>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</si>
  <si>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</si>
  <si>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</si>
  <si>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</si>
  <si>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</si>
  <si>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</si>
  <si>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</si>
  <si>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</si>
  <si>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</si>
  <si>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</si>
  <si>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</si>
  <si>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</si>
  <si>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</si>
  <si>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</si>
  <si>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</si>
  <si>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</si>
  <si>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</si>
  <si>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</si>
  <si>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</si>
  <si>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</si>
  <si>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</si>
  <si>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</si>
  <si>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</si>
  <si>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</si>
  <si>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</si>
  <si>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</si>
  <si>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</si>
  <si>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</si>
  <si>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</si>
  <si>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</si>
  <si>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</si>
  <si>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</si>
  <si>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</si>
  <si>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</si>
  <si>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</si>
  <si>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</si>
  <si>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</si>
  <si>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</si>
  <si>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</si>
  <si>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</si>
  <si>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</si>
  <si>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</si>
  <si>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</si>
  <si>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</si>
  <si>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</si>
  <si>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</si>
  <si>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</si>
  <si>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</si>
  <si>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</si>
  <si>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</si>
  <si>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</si>
  <si>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</si>
  <si>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</si>
  <si>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</si>
  <si>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</si>
  <si>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</si>
  <si>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</si>
  <si>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</si>
  <si>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</si>
  <si>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</si>
  <si>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</si>
  <si>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</si>
  <si>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</si>
  <si>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</si>
  <si>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</si>
  <si>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</si>
  <si>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</si>
  <si>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</si>
  <si>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</si>
  <si>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</si>
  <si>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</si>
  <si>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</si>
  <si>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</si>
  <si>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</si>
  <si>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</si>
  <si>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</si>
  <si>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</si>
  <si>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</si>
  <si>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</si>
  <si>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</si>
  <si>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</si>
  <si>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</si>
  <si>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</si>
  <si>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</si>
  <si>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</si>
  <si>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</si>
  <si>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</si>
  <si>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</si>
  <si>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</si>
  <si>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</si>
  <si>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</si>
  <si>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</si>
  <si>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</si>
  <si>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</si>
  <si>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</si>
  <si>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</si>
  <si>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</si>
  <si>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</si>
  <si>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</si>
  <si>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</si>
  <si>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</si>
  <si>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</si>
  <si>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</si>
  <si>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</si>
  <si>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</si>
  <si>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</si>
  <si>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</si>
  <si>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</si>
  <si>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</si>
  <si>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</si>
  <si>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</si>
  <si>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</si>
  <si>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</si>
  <si>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</si>
  <si>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</si>
  <si>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</si>
  <si>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</si>
  <si>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</si>
  <si>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</si>
  <si>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</si>
  <si>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</si>
  <si>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</si>
  <si>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</si>
  <si>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</si>
  <si>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</si>
  <si>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</si>
  <si>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</si>
  <si>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</si>
  <si>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</si>
  <si>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</si>
  <si>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</si>
  <si>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</si>
  <si>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</si>
  <si>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</si>
  <si>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</si>
  <si>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</si>
  <si>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</si>
  <si>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</si>
  <si>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</si>
  <si>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</si>
  <si>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</si>
  <si>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</si>
  <si>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</si>
  <si>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</si>
  <si>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</si>
  <si>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</si>
  <si>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</si>
  <si>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</si>
  <si>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</si>
  <si>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</si>
  <si>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</si>
  <si>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</si>
  <si>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</si>
  <si>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</si>
  <si>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</si>
  <si>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</si>
  <si>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</si>
  <si>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</si>
  <si>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</si>
  <si>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</si>
  <si>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</si>
  <si>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</si>
  <si>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</si>
  <si>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</si>
  <si>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</si>
  <si>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</si>
  <si>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</si>
  <si>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</si>
  <si>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</si>
  <si>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</si>
  <si>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</si>
  <si>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</si>
  <si>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</si>
  <si>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</si>
  <si>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</si>
  <si>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</si>
  <si>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</si>
  <si>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</si>
  <si>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</si>
  <si>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</si>
  <si>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</si>
  <si>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</si>
  <si>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</si>
  <si>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</si>
  <si>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</si>
  <si>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</si>
  <si>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</si>
  <si>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</si>
  <si>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</si>
  <si>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</si>
  <si>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</si>
  <si>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</si>
  <si>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</si>
  <si>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</si>
  <si>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</si>
  <si>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</si>
  <si>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</si>
  <si>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</si>
  <si>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</si>
  <si>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</si>
  <si>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</si>
  <si>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</si>
  <si>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</si>
  <si>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</si>
  <si>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</si>
  <si>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</si>
  <si>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</si>
  <si>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</si>
  <si>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</si>
  <si>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</si>
  <si>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</si>
  <si>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</si>
  <si>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</si>
  <si>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</si>
  <si>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</si>
  <si>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</si>
  <si>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</si>
  <si>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</si>
  <si>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</si>
  <si>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</si>
  <si>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</si>
  <si>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</si>
  <si>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</si>
  <si>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</si>
  <si>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</si>
  <si>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</si>
  <si>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</si>
  <si>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</si>
  <si>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</si>
  <si>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</si>
  <si>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</si>
  <si>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</si>
  <si>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</si>
  <si>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</si>
  <si>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</si>
  <si>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</si>
  <si>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</si>
  <si>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</si>
  <si>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</si>
  <si>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</si>
  <si>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</si>
  <si>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</si>
  <si>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</si>
  <si>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</si>
  <si>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</si>
  <si>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</si>
  <si>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</si>
  <si>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</si>
  <si>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</si>
  <si>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</si>
  <si>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</si>
  <si>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</si>
  <si>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</si>
  <si>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</si>
  <si>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</si>
  <si>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</si>
  <si>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</si>
  <si>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</si>
  <si>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</si>
  <si>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</si>
  <si>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</si>
  <si>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</si>
  <si>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</si>
  <si>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</si>
  <si>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</si>
  <si>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</si>
  <si>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</si>
  <si>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</si>
  <si>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</si>
  <si>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</si>
  <si>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</si>
  <si>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</si>
  <si>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</si>
  <si>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</si>
  <si>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</si>
  <si>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</si>
  <si>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</si>
  <si>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</si>
  <si>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</si>
  <si>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</si>
  <si>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</si>
  <si>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</si>
  <si>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</si>
  <si>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</si>
  <si>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</si>
  <si>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</si>
  <si>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</si>
  <si>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</si>
  <si>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</si>
  <si>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</si>
  <si>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</si>
  <si>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</si>
  <si>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</si>
  <si>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</si>
  <si>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</si>
  <si>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</si>
  <si>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</si>
  <si>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</si>
  <si>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</si>
  <si>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</si>
  <si>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</si>
  <si>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</si>
  <si>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</si>
  <si>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</si>
  <si>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</si>
  <si>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</si>
  <si>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</si>
  <si>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</si>
  <si>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</si>
  <si>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</si>
  <si>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</si>
  <si>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</si>
  <si>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</si>
  <si>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</si>
  <si>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</si>
  <si>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</si>
  <si>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</si>
  <si>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</si>
  <si>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</si>
  <si>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</si>
  <si>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</si>
  <si>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</si>
  <si>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</si>
  <si>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</si>
  <si>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</si>
  <si>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</si>
  <si>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</si>
  <si>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</si>
  <si>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</si>
  <si>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</si>
  <si>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</si>
  <si>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</si>
  <si>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</si>
  <si>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</si>
  <si>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</si>
  <si>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</si>
  <si>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</si>
  <si>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</si>
  <si>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</si>
  <si>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</si>
  <si>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</si>
  <si>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</si>
  <si>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</si>
  <si>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</si>
  <si>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</si>
  <si>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</si>
  <si>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</si>
  <si>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</si>
  <si>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</si>
  <si>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</si>
  <si>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</si>
  <si>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</si>
  <si>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</si>
  <si>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</si>
  <si>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</si>
  <si>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</si>
  <si>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</si>
  <si>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</si>
  <si>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</si>
  <si>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</si>
  <si>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</si>
  <si>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</si>
  <si>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</si>
  <si>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</si>
  <si>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</si>
  <si>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</si>
  <si>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</si>
  <si>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</si>
  <si>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</si>
  <si>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</si>
  <si>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</si>
  <si>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</si>
  <si>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</si>
  <si>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</si>
  <si>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</si>
  <si>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</si>
  <si>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</si>
  <si>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</si>
  <si>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</si>
  <si>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</si>
  <si>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</si>
  <si>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</si>
  <si>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</si>
  <si>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</si>
  <si>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</si>
  <si>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</si>
  <si>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</si>
  <si>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</si>
  <si>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</si>
  <si>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</si>
  <si>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</si>
  <si>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</si>
  <si>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</si>
  <si>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</si>
  <si>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</si>
  <si>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</si>
  <si>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</si>
  <si>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</si>
  <si>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</si>
  <si>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</si>
  <si>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</si>
  <si>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</si>
  <si>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</si>
  <si>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</si>
  <si>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</si>
  <si>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</si>
  <si>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</si>
  <si>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</si>
  <si>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</si>
  <si>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</si>
  <si>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</si>
  <si>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</si>
  <si>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</si>
  <si>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</si>
  <si>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</si>
  <si>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</si>
  <si>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</si>
  <si>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</si>
  <si>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</si>
  <si>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</si>
  <si>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</si>
  <si>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</si>
  <si>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</si>
  <si>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</si>
  <si>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</si>
  <si>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</si>
  <si>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</si>
  <si>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</si>
  <si>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</si>
  <si>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</si>
  <si>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</si>
  <si>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</si>
  <si>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</si>
  <si>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</si>
  <si>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</si>
  <si>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</si>
  <si>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</si>
  <si>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</si>
  <si>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</si>
  <si>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</si>
  <si>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</si>
  <si>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</si>
  <si>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</si>
  <si>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</si>
  <si>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</si>
  <si>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</si>
  <si>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</si>
  <si>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</si>
  <si>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</si>
  <si>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</si>
  <si>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</si>
  <si>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</si>
  <si>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</si>
  <si>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</si>
  <si>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</si>
  <si>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</si>
  <si>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</si>
  <si>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</si>
  <si>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</si>
  <si>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</si>
  <si>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</si>
  <si>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</si>
  <si>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</si>
  <si>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</si>
  <si>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</si>
  <si>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</si>
  <si>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</si>
  <si>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</si>
  <si>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</si>
  <si>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</si>
  <si>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</si>
  <si>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</si>
  <si>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</si>
  <si>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</si>
  <si>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</si>
  <si>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</si>
  <si>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</si>
  <si>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</si>
  <si>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</si>
  <si>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</si>
  <si>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</si>
  <si>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</si>
  <si>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</si>
  <si>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</si>
  <si>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</si>
  <si>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</si>
  <si>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</si>
  <si>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</si>
  <si>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</si>
  <si>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</si>
  <si>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</si>
  <si>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</si>
  <si>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</si>
  <si>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</si>
  <si>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</si>
  <si>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</si>
  <si>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</si>
  <si>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</si>
  <si>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</si>
  <si>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</si>
  <si>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</si>
  <si>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</si>
  <si>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</si>
  <si>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</si>
  <si>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</si>
  <si>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</si>
  <si>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</si>
  <si>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</si>
  <si>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</si>
  <si>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</si>
  <si>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</si>
  <si>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</si>
  <si>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</si>
  <si>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</si>
  <si>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</si>
  <si>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</si>
  <si>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</si>
  <si>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</si>
  <si>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</si>
  <si>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</si>
  <si>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</si>
  <si>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</si>
  <si>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</si>
  <si>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</si>
  <si>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</si>
  <si>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</si>
  <si>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</si>
  <si>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</si>
  <si>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</si>
  <si>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</si>
  <si>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</si>
  <si>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</si>
  <si>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</si>
  <si>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</si>
  <si>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</si>
  <si>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</si>
  <si>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</si>
  <si>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</si>
  <si>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</si>
  <si>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</si>
  <si>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</si>
  <si>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</si>
  <si>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</si>
  <si>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</si>
  <si>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</si>
  <si>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</si>
  <si>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</si>
  <si>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</si>
  <si>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</si>
  <si>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</si>
  <si>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</si>
  <si>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</si>
  <si>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</si>
  <si>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</si>
  <si>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</si>
  <si>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</si>
  <si>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</si>
  <si>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</si>
  <si>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</si>
  <si>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</si>
  <si>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</si>
  <si>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</si>
  <si>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</si>
  <si>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</si>
  <si>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</si>
  <si>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</si>
  <si>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</si>
  <si>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</si>
  <si>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</si>
  <si>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</si>
  <si>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</si>
  <si>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</si>
  <si>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</si>
  <si>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</si>
  <si>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</si>
  <si>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</si>
  <si>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</si>
  <si>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</si>
  <si>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</si>
  <si>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</si>
  <si>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</si>
  <si>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</si>
  <si>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</si>
  <si>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</si>
  <si>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</si>
  <si>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</si>
  <si>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</si>
  <si>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</si>
  <si>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</si>
  <si>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</si>
  <si>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</si>
  <si>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</si>
  <si>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</si>
  <si>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</si>
  <si>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</si>
  <si>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</si>
  <si>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</si>
  <si>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</si>
  <si>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</si>
  <si>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</si>
  <si>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</si>
  <si>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</si>
  <si>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</si>
  <si>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</si>
  <si>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</si>
  <si>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</si>
  <si>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</si>
  <si>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</si>
  <si>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</si>
  <si>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</si>
  <si>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</si>
  <si>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</si>
  <si>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</si>
  <si>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</si>
  <si>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</si>
  <si>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</si>
  <si>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</si>
  <si>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</si>
  <si>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</si>
  <si>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</si>
  <si>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</si>
  <si>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</si>
  <si>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</si>
  <si>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</si>
  <si>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</si>
  <si>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</si>
  <si>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</si>
  <si>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</si>
  <si>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</si>
  <si>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</si>
  <si>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</si>
  <si>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</si>
  <si>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</si>
  <si>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</si>
  <si>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</si>
  <si>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</si>
  <si>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</si>
  <si>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</si>
  <si>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</si>
  <si>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</si>
  <si>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</si>
  <si>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</si>
  <si>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</si>
  <si>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</si>
  <si>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</si>
  <si>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</si>
  <si>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</si>
  <si>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</si>
  <si>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</si>
  <si>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</si>
  <si>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</si>
  <si>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</si>
  <si>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</si>
  <si>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</si>
  <si>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</si>
  <si>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</si>
  <si>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</si>
  <si>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</si>
  <si>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</si>
  <si>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</si>
  <si>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</si>
  <si>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</si>
  <si>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</si>
  <si>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</si>
  <si>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</si>
  <si>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</si>
  <si>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</si>
  <si>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</si>
  <si>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</si>
  <si>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</si>
  <si>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</si>
  <si>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</si>
  <si>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</si>
  <si>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</si>
  <si>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</si>
  <si>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</si>
  <si>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</si>
  <si>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</si>
  <si>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</si>
  <si>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</si>
  <si>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</si>
  <si>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</si>
  <si>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</si>
  <si>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</si>
  <si>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</si>
  <si>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</si>
  <si>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</si>
  <si>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</si>
  <si>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</si>
  <si>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</si>
  <si>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</si>
  <si>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</si>
  <si>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</si>
  <si>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</si>
  <si>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</si>
  <si>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</si>
  <si>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</si>
  <si>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</si>
  <si>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</si>
  <si>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</si>
  <si>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</si>
  <si>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</si>
  <si>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</si>
  <si>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</si>
  <si>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</si>
  <si>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</si>
  <si>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</si>
  <si>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</si>
  <si>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</si>
  <si>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</si>
  <si>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</si>
  <si>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</si>
  <si>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</si>
  <si>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</si>
  <si>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</si>
  <si>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</si>
  <si>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</si>
  <si>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</si>
  <si>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</si>
  <si>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</si>
  <si>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</si>
  <si>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</si>
  <si>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</si>
  <si>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</si>
  <si>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</si>
  <si>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</si>
  <si>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</si>
  <si>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</si>
  <si>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</si>
  <si>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</si>
  <si>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</si>
  <si>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</si>
  <si>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</si>
  <si>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</si>
  <si>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</si>
  <si>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</si>
  <si>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</si>
  <si>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</si>
  <si>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</si>
  <si>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</si>
  <si>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</si>
  <si>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</si>
  <si>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</si>
  <si>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</si>
  <si>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</si>
  <si>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</si>
  <si>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</si>
  <si>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</si>
  <si>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</si>
  <si>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</si>
  <si>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</si>
  <si>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</si>
  <si>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</si>
  <si>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</si>
  <si>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</si>
  <si>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</si>
  <si>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</si>
  <si>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</si>
  <si>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</si>
  <si>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</si>
  <si>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</si>
  <si>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</si>
  <si>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</si>
  <si>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</si>
  <si>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</si>
  <si>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</si>
  <si>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</si>
  <si>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</si>
  <si>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</si>
  <si>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</si>
  <si>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</si>
  <si>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</si>
  <si>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</si>
  <si>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</si>
  <si>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</si>
  <si>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</si>
  <si>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</si>
  <si>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</si>
  <si>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</si>
  <si>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</si>
  <si>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</si>
  <si>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</si>
  <si>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</si>
  <si>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</si>
  <si>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</si>
  <si>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</si>
  <si>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</si>
  <si>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</si>
  <si>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</si>
  <si>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</si>
  <si>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</si>
  <si>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</si>
  <si>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</si>
  <si>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</si>
  <si>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</si>
  <si>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</si>
  <si>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</si>
  <si>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</si>
  <si>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</si>
  <si>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</si>
  <si>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</si>
  <si>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</si>
  <si>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</si>
  <si>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</si>
  <si>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</si>
  <si>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</si>
  <si>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</si>
  <si>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</si>
  <si>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</si>
  <si>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</si>
  <si>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</si>
  <si>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</si>
  <si>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</si>
  <si>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</si>
  <si>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</si>
  <si>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</si>
  <si>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</si>
  <si>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</si>
  <si>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</si>
  <si>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</si>
  <si>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</si>
  <si>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</si>
  <si>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</si>
  <si>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</si>
  <si>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</si>
  <si>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</si>
  <si>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</si>
  <si>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</si>
  <si>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</si>
  <si>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</si>
  <si>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</si>
  <si>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</si>
  <si>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</si>
  <si>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</si>
  <si>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</si>
  <si>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</si>
  <si>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</si>
  <si>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</si>
  <si>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</si>
  <si>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</si>
  <si>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</si>
  <si>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</si>
  <si>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</si>
  <si>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</si>
  <si>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</si>
  <si>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</si>
  <si>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</si>
  <si>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</si>
  <si>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</si>
  <si>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</si>
  <si>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</si>
  <si>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</si>
  <si>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</si>
  <si>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</si>
  <si>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</si>
  <si>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</si>
  <si>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</si>
  <si>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</si>
  <si>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</si>
  <si>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</si>
  <si>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</si>
  <si>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</si>
  <si>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</si>
  <si>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</si>
  <si>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</si>
  <si>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</si>
  <si>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</si>
  <si>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</si>
  <si>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</si>
  <si>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</si>
  <si>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</si>
  <si>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</si>
  <si>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</si>
  <si>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</si>
  <si>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</si>
  <si>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</si>
  <si>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</si>
  <si>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</si>
  <si>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</si>
  <si>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</si>
  <si>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</si>
  <si>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</si>
  <si>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</si>
  <si>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</si>
  <si>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</si>
  <si>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</si>
  <si>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</si>
  <si>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</si>
  <si>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</si>
  <si>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</si>
  <si>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</si>
  <si>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</si>
  <si>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</si>
  <si>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</si>
  <si>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</si>
  <si>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</si>
  <si>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</si>
  <si>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</si>
  <si>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</si>
  <si>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</si>
  <si>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</si>
  <si>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</si>
  <si>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</si>
  <si>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</si>
  <si>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</si>
  <si>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</si>
  <si>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</si>
  <si>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</si>
  <si>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</si>
  <si>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</si>
  <si>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</si>
  <si>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</si>
  <si>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</si>
  <si>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</si>
  <si>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</si>
  <si>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</si>
  <si>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</si>
  <si>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</si>
  <si>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</si>
  <si>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</si>
  <si>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</si>
  <si>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</si>
  <si>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</si>
  <si>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</si>
  <si>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</si>
  <si>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</si>
  <si>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</si>
  <si>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</si>
  <si>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</si>
  <si>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</si>
  <si>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</si>
  <si>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</si>
  <si>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</si>
  <si>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</si>
  <si>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</si>
  <si>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</si>
  <si>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</si>
  <si>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</si>
  <si>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</si>
  <si>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</si>
  <si>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</si>
  <si>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</si>
  <si>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</si>
  <si>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</si>
  <si>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</si>
  <si>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</si>
  <si>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</si>
  <si>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</si>
  <si>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</si>
  <si>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</si>
  <si>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</si>
  <si>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</si>
  <si>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</si>
  <si>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</si>
  <si>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</si>
  <si>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</si>
  <si>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</si>
  <si>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</si>
  <si>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</si>
  <si>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</si>
  <si>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</si>
  <si>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</si>
  <si>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</si>
  <si>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</si>
  <si>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</si>
  <si>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</si>
  <si>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</si>
  <si>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</si>
  <si>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</si>
  <si>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</si>
  <si>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</si>
  <si>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</si>
  <si>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</si>
  <si>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</si>
  <si>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</si>
  <si>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</si>
  <si>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</si>
  <si>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</si>
  <si>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</si>
  <si>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</si>
  <si>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</si>
  <si>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</si>
  <si>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</si>
  <si>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</si>
  <si>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</si>
  <si>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</si>
  <si>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</si>
  <si>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</si>
  <si>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</si>
  <si>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</si>
  <si>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</si>
  <si>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</si>
  <si>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</si>
  <si>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</si>
  <si>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</si>
  <si>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</si>
  <si>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</si>
  <si>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</si>
  <si>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</si>
  <si>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</si>
  <si>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</si>
  <si>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</si>
  <si>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</si>
  <si>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</si>
  <si>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</si>
  <si>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</si>
  <si>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</si>
  <si>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</si>
  <si>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</si>
  <si>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</si>
  <si>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</si>
  <si>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</si>
  <si>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</si>
  <si>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</si>
  <si>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</si>
  <si>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</si>
  <si>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</si>
  <si>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</si>
  <si>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</si>
  <si>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</si>
  <si>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</si>
  <si>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</si>
  <si>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</si>
  <si>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</si>
  <si>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</si>
  <si>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</si>
  <si>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</si>
  <si>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</si>
  <si>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</si>
  <si>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</si>
  <si>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</si>
  <si>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</si>
  <si>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</si>
  <si>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</si>
  <si>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</si>
  <si>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</si>
  <si>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</si>
  <si>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</si>
  <si>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</si>
  <si>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</si>
  <si>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</si>
  <si>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</si>
  <si>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</si>
  <si>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</si>
  <si>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</si>
  <si>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</si>
  <si>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</si>
  <si>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</si>
  <si>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</si>
  <si>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</si>
  <si>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</si>
  <si>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</si>
  <si>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</si>
  <si>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</si>
  <si>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</si>
  <si>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</si>
  <si>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</si>
  <si>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</si>
  <si>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</si>
  <si>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</si>
  <si>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</si>
  <si>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</si>
  <si>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</si>
  <si>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</si>
  <si>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</si>
  <si>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</si>
  <si>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</si>
  <si>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</si>
  <si>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</si>
  <si>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</si>
  <si>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</si>
  <si>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</si>
  <si>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</si>
  <si>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</si>
  <si>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</si>
  <si>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</si>
  <si>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</si>
  <si>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</si>
  <si>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</si>
  <si>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</si>
  <si>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</si>
  <si>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</si>
  <si>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</si>
  <si>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</si>
  <si>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</si>
  <si>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</si>
  <si>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</si>
  <si>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</si>
  <si>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</si>
  <si>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</si>
  <si>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</si>
  <si>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</si>
  <si>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</si>
  <si>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</si>
  <si>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</si>
  <si>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</si>
  <si>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</si>
  <si>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</si>
  <si>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</si>
  <si>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</si>
  <si>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</si>
  <si>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</si>
  <si>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</si>
  <si>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</si>
  <si>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</si>
  <si>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</si>
  <si>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</si>
  <si>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</si>
  <si>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</si>
  <si>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</si>
  <si>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</si>
  <si>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</si>
  <si>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</si>
  <si>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</si>
  <si>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</si>
  <si>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</si>
  <si>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</si>
  <si>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</si>
  <si>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</si>
  <si>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</si>
  <si>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</si>
  <si>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</si>
  <si>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</si>
  <si>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</si>
  <si>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</si>
  <si>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</si>
  <si>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</si>
  <si>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</si>
  <si>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</si>
  <si>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</si>
  <si>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</si>
  <si>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</si>
  <si>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</si>
  <si>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</si>
  <si>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</si>
  <si>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</si>
  <si>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</si>
  <si>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</si>
  <si>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</si>
  <si>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</si>
  <si>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</si>
  <si>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</si>
  <si>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</si>
  <si>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</si>
  <si>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</si>
  <si>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</si>
  <si>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</si>
  <si>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</si>
  <si>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</si>
  <si>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</si>
  <si>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</si>
  <si>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</si>
  <si>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</si>
  <si>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</si>
  <si>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</si>
  <si>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</si>
  <si>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</si>
  <si>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</si>
  <si>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</si>
  <si>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</si>
  <si>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</si>
  <si>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</si>
  <si>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</si>
  <si>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</si>
  <si>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</si>
  <si>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</si>
  <si>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</si>
  <si>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</si>
  <si>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</si>
  <si>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</si>
  <si>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</si>
  <si>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</si>
  <si>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</si>
  <si>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</si>
  <si>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</si>
  <si>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</si>
  <si>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</si>
  <si>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</si>
  <si>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</si>
  <si>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</si>
  <si>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</si>
  <si>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</si>
  <si>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</si>
  <si>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</si>
  <si>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</si>
  <si>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</si>
  <si>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</si>
  <si>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</si>
  <si>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</si>
  <si>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</si>
  <si>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</si>
  <si>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</si>
  <si>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</si>
  <si>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</si>
  <si>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</si>
  <si>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</si>
  <si>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</si>
  <si>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</si>
  <si>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</si>
  <si>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</si>
  <si>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</si>
  <si>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</si>
  <si>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</si>
  <si>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</si>
  <si>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</si>
  <si>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</si>
  <si>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</si>
  <si>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</si>
  <si>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</si>
  <si>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</si>
  <si>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</si>
  <si>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</si>
  <si>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</si>
  <si>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</si>
  <si>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</si>
  <si>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</si>
  <si>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</si>
  <si>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</si>
  <si>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</si>
  <si>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</si>
  <si>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</si>
  <si>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</si>
  <si>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</si>
  <si>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</si>
  <si>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</si>
  <si>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</si>
  <si>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</si>
  <si>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</si>
  <si>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</si>
  <si>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</si>
  <si>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</si>
  <si>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</si>
  <si>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</si>
  <si>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</si>
  <si>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</si>
  <si>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</si>
  <si>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</si>
  <si>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</si>
  <si>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</si>
  <si>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</si>
  <si>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</si>
  <si>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</si>
  <si>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</si>
  <si>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</si>
  <si>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</si>
  <si>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</si>
  <si>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</si>
  <si>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</si>
  <si>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</si>
  <si>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</si>
  <si>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</si>
  <si>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</si>
  <si>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</si>
  <si>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</si>
  <si>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</si>
  <si>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</si>
  <si>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</si>
  <si>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</si>
  <si>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</si>
  <si>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</si>
  <si>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</si>
  <si>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</si>
  <si>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</si>
  <si>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</si>
  <si>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</si>
  <si>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</si>
  <si>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</si>
  <si>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</si>
  <si>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</si>
  <si>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</si>
  <si>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</si>
  <si>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</si>
  <si>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</si>
  <si>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</si>
  <si>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</si>
  <si>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</si>
  <si>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</si>
  <si>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</si>
  <si>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</si>
  <si>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</si>
  <si>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</si>
  <si>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</si>
  <si>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</si>
  <si>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</si>
  <si>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</si>
  <si>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</si>
  <si>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</si>
  <si>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</si>
  <si>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</si>
  <si>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</si>
  <si>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</si>
  <si>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</si>
  <si>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</si>
  <si>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</si>
  <si>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</si>
  <si>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</si>
  <si>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</si>
  <si>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</si>
  <si>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</si>
  <si>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</si>
  <si>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</si>
  <si>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</si>
  <si>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</si>
  <si>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</si>
  <si>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</si>
  <si>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</si>
  <si>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</si>
  <si>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</si>
  <si>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</si>
  <si>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</si>
  <si>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</si>
  <si>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</si>
  <si>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</si>
  <si>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</si>
  <si>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</si>
  <si>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</si>
  <si>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</si>
  <si>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</si>
  <si>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</si>
  <si>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</si>
  <si>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</si>
  <si>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</si>
  <si>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</si>
  <si>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</si>
  <si>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</si>
  <si>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</si>
  <si>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</si>
  <si>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</si>
  <si>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</si>
  <si>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</si>
  <si>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</si>
  <si>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</si>
  <si>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</si>
  <si>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</si>
  <si>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</si>
  <si>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</si>
  <si>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</si>
  <si>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</si>
  <si>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</si>
  <si>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</si>
  <si>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</si>
  <si>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</si>
  <si>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</si>
  <si>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</si>
  <si>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</si>
  <si>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</si>
  <si>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</si>
  <si>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</si>
  <si>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</si>
  <si>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</si>
  <si>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</si>
  <si>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</si>
  <si>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</si>
  <si>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</si>
  <si>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</si>
  <si>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</si>
  <si>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</si>
  <si>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</si>
  <si>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</si>
  <si>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</si>
  <si>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</si>
  <si>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</si>
  <si>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</si>
  <si>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</si>
  <si>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</si>
  <si>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</si>
  <si>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</si>
  <si>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</si>
  <si>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</si>
  <si>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</si>
  <si>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</si>
  <si>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</si>
  <si>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</si>
  <si>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</si>
  <si>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</si>
  <si>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</si>
  <si>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</si>
  <si>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</si>
  <si>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</si>
  <si>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</si>
  <si>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</si>
  <si>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</si>
  <si>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</si>
  <si>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</si>
  <si>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</si>
  <si>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</si>
  <si>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</si>
  <si>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</si>
  <si>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</si>
  <si>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</si>
  <si>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</si>
  <si>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</si>
  <si>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</si>
  <si>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</si>
  <si>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</si>
  <si>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</si>
  <si>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</si>
  <si>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</si>
  <si>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</si>
  <si>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</si>
  <si>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</si>
  <si>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</si>
  <si>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</si>
  <si>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</si>
  <si>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</si>
  <si>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</si>
  <si>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</si>
  <si>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</si>
  <si>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</si>
  <si>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</si>
  <si>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</si>
  <si>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</si>
  <si>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</si>
  <si>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</si>
  <si>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</si>
  <si>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</si>
  <si>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</si>
  <si>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</si>
  <si>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</si>
  <si>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</si>
  <si>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</si>
  <si>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</si>
  <si>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</si>
  <si>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</si>
  <si>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</si>
  <si>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</si>
  <si>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</si>
  <si>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</si>
  <si>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</si>
  <si>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</si>
  <si>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</si>
  <si>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</si>
  <si>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</si>
  <si>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</si>
  <si>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</si>
  <si>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</si>
  <si>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</si>
  <si>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</si>
  <si>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</si>
  <si>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</si>
  <si>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</si>
  <si>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</si>
  <si>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</si>
  <si>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</si>
  <si>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</si>
  <si>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</si>
  <si>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</si>
  <si>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</si>
  <si>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</si>
  <si>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</si>
  <si>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</si>
  <si>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</si>
  <si>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</si>
  <si>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</si>
  <si>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</si>
  <si>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</si>
  <si>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</si>
  <si>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</si>
  <si>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</si>
  <si>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</si>
  <si>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</si>
  <si>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</si>
  <si>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</si>
  <si>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</si>
  <si>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</si>
  <si>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</si>
  <si>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</si>
  <si>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</si>
  <si>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</si>
  <si>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</si>
  <si>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</si>
  <si>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</si>
  <si>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</si>
  <si>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</si>
  <si>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</si>
  <si>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</si>
  <si>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</si>
  <si>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</si>
  <si>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</si>
  <si>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</si>
  <si>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</si>
  <si>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</si>
  <si>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</si>
  <si>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</si>
  <si>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</si>
  <si>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</si>
  <si>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</si>
  <si>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</si>
  <si>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</si>
  <si>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</si>
  <si>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</si>
  <si>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</si>
  <si>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</si>
  <si>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</si>
  <si>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</si>
  <si>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</si>
  <si>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</si>
  <si>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</si>
  <si>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</si>
  <si>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</si>
  <si>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</si>
  <si>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</si>
  <si>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</si>
  <si>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</si>
  <si>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</si>
  <si>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</si>
  <si>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</si>
  <si>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</si>
  <si>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</si>
  <si>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</si>
  <si>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</si>
  <si>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</si>
  <si>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</si>
  <si>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</si>
  <si>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</si>
  <si>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</si>
  <si>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</si>
  <si>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</si>
  <si>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</si>
  <si>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</si>
  <si>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</si>
  <si>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</si>
  <si>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</si>
  <si>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</si>
  <si>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</si>
  <si>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</si>
  <si>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</si>
  <si>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</si>
  <si>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</si>
  <si>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</si>
  <si>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</si>
  <si>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</si>
  <si>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</si>
  <si>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</si>
  <si>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</si>
  <si>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</si>
  <si>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</si>
  <si>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</si>
  <si>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</si>
  <si>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</si>
  <si>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</si>
  <si>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</si>
  <si>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</si>
  <si>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</si>
  <si>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</si>
  <si>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</si>
  <si>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</si>
  <si>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</si>
  <si>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</si>
  <si>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</si>
  <si>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</si>
  <si>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</si>
  <si>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</si>
  <si>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</si>
  <si>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</si>
  <si>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</si>
  <si>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</si>
  <si>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</si>
  <si>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</si>
  <si>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</si>
  <si>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</si>
  <si>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</si>
  <si>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</si>
  <si>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</si>
  <si>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</si>
  <si>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</si>
  <si>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</si>
  <si>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</si>
  <si>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</si>
  <si>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</si>
  <si>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</si>
  <si>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</si>
  <si>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</si>
  <si>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</si>
  <si>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</si>
  <si>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</si>
  <si>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</si>
  <si>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</si>
  <si>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</si>
  <si>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</si>
  <si>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</si>
  <si>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</si>
  <si>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</si>
  <si>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</si>
  <si>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</si>
  <si>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</si>
  <si>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</si>
  <si>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</si>
  <si>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</si>
  <si>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</si>
  <si>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</si>
  <si>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</si>
  <si>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</si>
  <si>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</si>
  <si>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</si>
  <si>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</si>
  <si>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</si>
  <si>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</si>
  <si>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</si>
  <si>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</si>
  <si>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</si>
  <si>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</si>
  <si>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</si>
  <si>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</si>
  <si>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</si>
  <si>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</si>
  <si>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</si>
  <si>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</si>
  <si>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</si>
  <si>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</si>
  <si>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</si>
  <si>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</si>
  <si>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</si>
  <si>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</si>
  <si>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</si>
  <si>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</si>
  <si>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</si>
  <si>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</si>
  <si>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</si>
  <si>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</si>
  <si>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</si>
  <si>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</si>
  <si>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</si>
  <si>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</si>
  <si>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</si>
  <si>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</si>
  <si>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</si>
  <si>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</si>
  <si>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</si>
  <si>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</si>
  <si>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</si>
  <si>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</si>
  <si>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</si>
  <si>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</si>
  <si>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</si>
  <si>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</si>
  <si>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</si>
  <si>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</si>
  <si>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</si>
  <si>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</si>
  <si>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</si>
  <si>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</si>
  <si>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</si>
  <si>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</si>
  <si>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</si>
  <si>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</si>
  <si>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</si>
  <si>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</si>
  <si>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</si>
  <si>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</si>
  <si>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</si>
  <si>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</si>
  <si>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</si>
  <si>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</si>
  <si>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</si>
  <si>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</si>
  <si>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</si>
  <si>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</si>
  <si>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</si>
  <si>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</si>
  <si>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</si>
  <si>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</si>
  <si>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</si>
  <si>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</si>
  <si>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</si>
  <si>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</si>
  <si>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</si>
  <si>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</si>
  <si>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</si>
  <si>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</si>
  <si>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</si>
  <si>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</si>
  <si>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</si>
  <si>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</si>
  <si>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</si>
  <si>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</si>
  <si>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</si>
  <si>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</si>
  <si>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</si>
  <si>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</si>
  <si>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</si>
  <si>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</si>
  <si>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</si>
  <si>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</si>
  <si>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</si>
  <si>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</si>
  <si>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</si>
  <si>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</si>
  <si>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</si>
  <si>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</si>
  <si>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</si>
  <si>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</si>
  <si>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</si>
  <si>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</si>
  <si>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</si>
  <si>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</si>
  <si>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</si>
  <si>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</si>
  <si>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</si>
  <si>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</si>
  <si>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</si>
  <si>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</si>
  <si>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</si>
  <si>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</si>
  <si>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</si>
  <si>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</si>
  <si>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</si>
  <si>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</si>
  <si>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</si>
  <si>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</si>
  <si>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</si>
  <si>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</si>
  <si>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</si>
  <si>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</si>
  <si>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</si>
  <si>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</si>
  <si>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</si>
  <si>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</si>
  <si>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</si>
  <si>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</si>
  <si>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</si>
  <si>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</si>
  <si>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</si>
  <si>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</si>
  <si>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</si>
  <si>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</si>
  <si>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</si>
  <si>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</si>
  <si>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</si>
  <si>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</si>
  <si>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</si>
  <si>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</si>
  <si>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</si>
  <si>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</si>
  <si>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</si>
  <si>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</si>
  <si>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</si>
  <si>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</si>
  <si>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</si>
  <si>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</si>
  <si>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</si>
  <si>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</si>
  <si>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</si>
  <si>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</si>
  <si>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</si>
  <si>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</si>
  <si>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</si>
  <si>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</si>
  <si>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</si>
  <si>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</si>
  <si>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</si>
  <si>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</si>
  <si>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</si>
  <si>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</si>
  <si>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</si>
  <si>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</si>
  <si>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</si>
  <si>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</si>
  <si>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</si>
  <si>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</si>
  <si>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</si>
  <si>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</si>
  <si>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</si>
  <si>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</si>
  <si>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</si>
  <si>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</si>
  <si>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</si>
  <si>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</si>
  <si>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</si>
  <si>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</si>
  <si>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</si>
  <si>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</si>
  <si>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</si>
  <si>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</si>
  <si>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</si>
  <si>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</si>
  <si>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</si>
  <si>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</si>
  <si>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</si>
  <si>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</si>
  <si>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</si>
  <si>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</si>
  <si>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</si>
  <si>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</si>
  <si>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</si>
  <si>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</si>
  <si>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</si>
  <si>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</si>
  <si>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</si>
  <si>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</si>
  <si>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</si>
  <si>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</si>
  <si>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</si>
  <si>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</si>
  <si>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</si>
  <si>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</si>
  <si>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</si>
  <si>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</si>
  <si>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</si>
  <si>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</si>
  <si>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</si>
  <si>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</si>
  <si>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</si>
  <si>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</si>
  <si>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</si>
  <si>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</si>
  <si>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</si>
  <si>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</si>
  <si>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</si>
  <si>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</si>
  <si>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</si>
  <si>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</si>
  <si>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</si>
  <si>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</si>
  <si>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</si>
  <si>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</si>
  <si>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</si>
  <si>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</si>
  <si>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</si>
  <si>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</si>
  <si>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</si>
  <si>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</si>
  <si>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</si>
  <si>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</si>
  <si>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</si>
  <si>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</si>
  <si>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</si>
  <si>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</si>
  <si>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</si>
  <si>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</si>
  <si>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</si>
  <si>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</si>
  <si>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</si>
  <si>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</si>
  <si>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</si>
  <si>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</si>
  <si>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</si>
  <si>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</si>
  <si>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</si>
  <si>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</si>
  <si>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</si>
  <si>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</si>
  <si>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</si>
  <si>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</si>
  <si>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</si>
  <si>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</si>
  <si>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</si>
  <si>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</si>
  <si>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</si>
  <si>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</si>
  <si>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</si>
  <si>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</si>
  <si>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</si>
  <si>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</si>
  <si>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</si>
  <si>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</si>
  <si>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</si>
  <si>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</si>
  <si>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</si>
  <si>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</si>
  <si>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</si>
  <si>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</si>
  <si>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</si>
  <si>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</si>
  <si>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</si>
  <si>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</si>
  <si>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</si>
  <si>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</si>
  <si>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</si>
  <si>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</si>
  <si>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</si>
  <si>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</si>
  <si>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</si>
  <si>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</si>
  <si>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</si>
  <si>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</si>
  <si>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</si>
  <si>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</si>
  <si>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</si>
  <si>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</si>
  <si>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</si>
  <si>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</si>
  <si>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</si>
  <si>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</si>
  <si>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</si>
  <si>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</si>
  <si>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</si>
  <si>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</si>
  <si>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</si>
  <si>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</si>
  <si>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</si>
  <si>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</si>
  <si>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</si>
  <si>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</si>
  <si>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</si>
  <si>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</si>
  <si>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</si>
  <si>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</si>
  <si>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</si>
  <si>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</si>
  <si>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</si>
  <si>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</si>
  <si>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</si>
  <si>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</si>
  <si>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</si>
  <si>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</si>
  <si>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</si>
  <si>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</si>
  <si>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</si>
  <si>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</si>
  <si>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</si>
  <si>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</si>
  <si>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</si>
  <si>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</si>
  <si>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</si>
  <si>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</si>
  <si>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</si>
  <si>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</si>
  <si>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</si>
  <si>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</si>
  <si>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</si>
  <si>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</si>
  <si>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</si>
  <si>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</si>
  <si>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</si>
  <si>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</si>
  <si>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</si>
  <si>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</si>
  <si>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</si>
  <si>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</si>
  <si>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</si>
  <si>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</si>
  <si>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</si>
  <si>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</si>
  <si>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</si>
  <si>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</si>
  <si>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</si>
  <si>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</si>
  <si>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</si>
  <si>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</si>
  <si>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</si>
  <si>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</si>
  <si>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</si>
  <si>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</si>
  <si>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</si>
  <si>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</si>
  <si>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</si>
  <si>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</si>
  <si>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</si>
  <si>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</si>
  <si>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</si>
  <si>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</si>
  <si>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</si>
  <si>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</si>
  <si>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</si>
  <si>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</si>
  <si>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</si>
  <si>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</si>
  <si>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</si>
  <si>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</si>
  <si>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</si>
  <si>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</si>
  <si>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</si>
  <si>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</si>
  <si>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</si>
  <si>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</si>
  <si>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</si>
  <si>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</si>
  <si>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</si>
  <si>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</si>
  <si>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</si>
  <si>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</si>
  <si>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</si>
  <si>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</si>
  <si>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</si>
  <si>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</si>
  <si>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</si>
  <si>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</si>
  <si>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</si>
  <si>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</si>
  <si>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</si>
  <si>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</si>
  <si>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</si>
  <si>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</si>
  <si>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</si>
  <si>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</si>
  <si>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</si>
  <si>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</si>
  <si>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</si>
  <si>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</si>
  <si>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</si>
  <si>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</si>
  <si>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</si>
  <si>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</si>
  <si>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</si>
  <si>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</si>
  <si>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</si>
  <si>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</si>
  <si>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</si>
  <si>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</si>
  <si>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</si>
  <si>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</si>
  <si>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</si>
  <si>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</si>
  <si>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</si>
  <si>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</si>
  <si>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</si>
  <si>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</si>
  <si>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</si>
  <si>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</si>
  <si>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</si>
  <si>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</si>
  <si>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</si>
  <si>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</si>
  <si>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</si>
  <si>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</si>
  <si>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</si>
  <si>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</si>
  <si>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</si>
  <si>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</si>
  <si>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</si>
  <si>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</si>
  <si>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</si>
  <si>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</si>
  <si>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</si>
  <si>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</si>
  <si>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</si>
  <si>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</si>
  <si>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</si>
  <si>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</si>
  <si>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</si>
  <si>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</si>
  <si>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</si>
  <si>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</si>
  <si>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</si>
  <si>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</si>
  <si>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</si>
  <si>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</si>
  <si>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</si>
  <si>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</si>
  <si>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</si>
  <si>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</si>
  <si>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</si>
  <si>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</si>
  <si>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</si>
  <si>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</si>
  <si>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</si>
  <si>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</si>
  <si>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</si>
  <si>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</si>
  <si>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</si>
  <si>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</si>
  <si>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</si>
  <si>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</si>
  <si>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</si>
  <si>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</si>
  <si>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</si>
  <si>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</si>
  <si>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</si>
  <si>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</si>
  <si>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</si>
  <si>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</si>
  <si>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</si>
  <si>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</si>
  <si>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</si>
  <si>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</si>
  <si>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</si>
  <si>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</si>
  <si>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</si>
  <si>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</si>
  <si>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</si>
  <si>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</si>
  <si>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</si>
  <si>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</si>
  <si>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</si>
  <si>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</si>
  <si>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</si>
  <si>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</si>
  <si>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</si>
  <si>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</si>
  <si>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</si>
  <si>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</si>
  <si>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</si>
  <si>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</si>
  <si>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</si>
  <si>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</si>
  <si>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</si>
  <si>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</si>
  <si>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</si>
  <si>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</si>
  <si>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</si>
  <si>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</si>
  <si>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</si>
  <si>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</si>
  <si>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</si>
  <si>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</si>
  <si>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</si>
  <si>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</si>
  <si>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</si>
  <si>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</si>
  <si>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</si>
  <si>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</si>
  <si>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</si>
  <si>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</si>
  <si>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</si>
  <si>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</si>
  <si>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</si>
  <si>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</si>
  <si>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</si>
  <si>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</si>
  <si>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</si>
  <si>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</si>
  <si>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</si>
  <si>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</si>
  <si>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</si>
  <si>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</si>
  <si>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</si>
  <si>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</si>
  <si>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</si>
  <si>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</si>
  <si>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</si>
  <si>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</si>
  <si>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</si>
  <si>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</si>
  <si>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</si>
  <si>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</si>
  <si>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</si>
  <si>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</si>
  <si>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</si>
  <si>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</si>
  <si>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</si>
  <si>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</si>
  <si>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</si>
  <si>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</si>
  <si>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</si>
  <si>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</si>
  <si>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</si>
  <si>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</si>
  <si>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</si>
  <si>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</si>
  <si>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</si>
  <si>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</si>
  <si>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</si>
  <si>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</si>
  <si>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</si>
  <si>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</si>
  <si>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</si>
  <si>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</si>
  <si>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</si>
  <si>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</si>
  <si>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</si>
  <si>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</si>
  <si>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</si>
  <si>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</si>
  <si>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</si>
  <si>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</si>
  <si>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</si>
  <si>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</si>
  <si>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</si>
  <si>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</si>
  <si>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</si>
  <si>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</si>
  <si>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</si>
  <si>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</si>
  <si>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</si>
  <si>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</si>
  <si>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</si>
  <si>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</si>
  <si>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</si>
  <si>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</si>
  <si>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</si>
  <si>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</si>
  <si>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</si>
  <si>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</si>
  <si>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</si>
  <si>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</si>
  <si>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</si>
  <si>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</si>
  <si>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</si>
  <si>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</si>
  <si>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</si>
  <si>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</si>
  <si>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</si>
  <si>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</si>
  <si>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</si>
  <si>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</si>
  <si>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</si>
  <si>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</si>
  <si>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</si>
  <si>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</si>
  <si>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</si>
  <si>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</si>
  <si>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</si>
  <si>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</si>
  <si>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</si>
  <si>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</si>
  <si>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</si>
  <si>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</si>
  <si>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</si>
  <si>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</si>
  <si>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</si>
  <si>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</si>
  <si>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</si>
  <si>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</si>
  <si>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</si>
  <si>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</si>
  <si>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</si>
  <si>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</si>
  <si>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</si>
  <si>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</si>
  <si>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</si>
  <si>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</si>
  <si>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</si>
  <si>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</si>
  <si>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</si>
  <si>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</si>
  <si>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</si>
  <si>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</si>
  <si>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</si>
  <si>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</si>
  <si>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</si>
  <si>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</si>
  <si>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</si>
  <si>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</si>
  <si>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</si>
  <si>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</si>
  <si>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</si>
  <si>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</si>
  <si>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</si>
  <si>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</si>
  <si>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</si>
  <si>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</si>
  <si>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</si>
  <si>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</si>
  <si>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</si>
  <si>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</si>
  <si>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</si>
  <si>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</si>
  <si>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</si>
  <si>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</si>
  <si>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</si>
  <si>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</si>
  <si>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</si>
  <si>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</si>
  <si>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</si>
  <si>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</si>
  <si>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</si>
  <si>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</si>
  <si>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</si>
  <si>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</si>
  <si>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</si>
  <si>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</si>
  <si>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</si>
  <si>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</si>
  <si>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</si>
  <si>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</si>
  <si>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</si>
  <si>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</si>
  <si>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</si>
  <si>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</si>
  <si>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</si>
  <si>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</si>
  <si>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</si>
  <si>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</si>
  <si>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</si>
  <si>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</si>
  <si>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</si>
  <si>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</si>
  <si>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</si>
  <si>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</si>
  <si>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</si>
  <si>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</si>
  <si>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</si>
  <si>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</si>
  <si>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</si>
  <si>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</si>
  <si>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</si>
  <si>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</si>
  <si>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</si>
  <si>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</si>
  <si>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</si>
  <si>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</si>
  <si>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</si>
  <si>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</si>
  <si>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</si>
  <si>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</si>
  <si>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</si>
  <si>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</si>
  <si>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</si>
  <si>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</si>
  <si>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</si>
  <si>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</si>
  <si>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</si>
  <si>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</si>
  <si>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</si>
  <si>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</si>
  <si>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</si>
  <si>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</si>
  <si>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</si>
  <si>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</si>
  <si>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</si>
  <si>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</si>
  <si>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</si>
  <si>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</si>
  <si>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</si>
  <si>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</si>
  <si>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</si>
  <si>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</si>
  <si>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</si>
  <si>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</si>
  <si>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</si>
  <si>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</si>
  <si>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</si>
  <si>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</si>
  <si>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</si>
  <si>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</si>
  <si>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</si>
  <si>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</si>
  <si>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</si>
  <si>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</si>
  <si>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</si>
  <si>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</si>
  <si>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</si>
  <si>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</si>
  <si>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</si>
  <si>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</si>
  <si>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</si>
  <si>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</si>
  <si>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</si>
  <si>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</si>
  <si>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</si>
  <si>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</si>
  <si>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</si>
  <si>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</si>
  <si>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</si>
  <si>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</si>
  <si>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</si>
  <si>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</si>
  <si>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</si>
  <si>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</si>
  <si>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</si>
  <si>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</si>
  <si>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</si>
  <si>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</si>
  <si>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</si>
  <si>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</si>
  <si>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</si>
  <si>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</si>
  <si>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</si>
  <si>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</si>
  <si>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</si>
  <si>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</si>
  <si>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</si>
  <si>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</si>
  <si>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</si>
  <si>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</si>
  <si>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</si>
  <si>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</si>
  <si>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</si>
  <si>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</si>
  <si>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</si>
  <si>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</si>
  <si>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</si>
  <si>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</si>
  <si>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</si>
  <si>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</si>
  <si>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</si>
  <si>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</si>
  <si>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</si>
  <si>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</si>
  <si>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</si>
  <si>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</si>
  <si>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</si>
  <si>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</si>
  <si>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</si>
  <si>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</si>
  <si>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</si>
  <si>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</si>
  <si>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</si>
  <si>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</si>
  <si>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</si>
  <si>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</si>
  <si>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</si>
  <si>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</si>
  <si>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</si>
  <si>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</si>
  <si>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</si>
  <si>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</si>
  <si>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</si>
  <si>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</si>
  <si>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</si>
  <si>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</si>
  <si>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</si>
  <si>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</si>
  <si>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</si>
  <si>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</si>
  <si>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</si>
  <si>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</si>
  <si>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</si>
  <si>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</si>
  <si>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</si>
  <si>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</si>
  <si>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</si>
  <si>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</si>
  <si>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</si>
  <si>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</si>
  <si>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</si>
  <si>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</si>
  <si>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</si>
  <si>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</si>
  <si>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</si>
  <si>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</si>
  <si>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</si>
  <si>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</si>
  <si>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</si>
  <si>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</si>
  <si>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</si>
  <si>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</si>
  <si>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</si>
  <si>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</si>
  <si>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</si>
  <si>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</si>
  <si>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</si>
  <si>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</si>
  <si>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</si>
  <si>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</si>
  <si>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</si>
  <si>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</si>
  <si>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</si>
  <si>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</si>
  <si>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</si>
  <si>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</si>
  <si>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</si>
  <si>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</si>
  <si>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</si>
  <si>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</si>
  <si>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</si>
  <si>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</si>
  <si>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</si>
  <si>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</si>
  <si>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</si>
  <si>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</si>
  <si>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</si>
  <si>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</si>
  <si>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</si>
  <si>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</si>
  <si>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</si>
  <si>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</si>
  <si>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</si>
  <si>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</si>
  <si>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</si>
  <si>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</si>
  <si>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</si>
  <si>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</si>
  <si>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</si>
  <si>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</si>
  <si>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</si>
  <si>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</si>
  <si>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</si>
  <si>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</si>
  <si>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</si>
  <si>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</si>
  <si>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</si>
  <si>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</si>
  <si>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</si>
  <si>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</si>
  <si>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</si>
  <si>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</si>
  <si>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</si>
  <si>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</si>
  <si>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</si>
  <si>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</si>
  <si>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</si>
  <si>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</si>
  <si>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</si>
  <si>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</si>
  <si>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</si>
  <si>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</si>
  <si>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</si>
  <si>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</si>
  <si>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</si>
  <si>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</si>
  <si>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</si>
  <si>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</si>
  <si>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</si>
  <si>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</si>
  <si>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</si>
  <si>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</si>
  <si>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</si>
  <si>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</si>
  <si>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</si>
  <si>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</si>
  <si>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</si>
  <si>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</si>
  <si>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</si>
  <si>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</si>
  <si>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</si>
  <si>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</si>
  <si>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</si>
  <si>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</si>
  <si>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</si>
  <si>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</si>
  <si>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</si>
  <si>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</si>
  <si>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</si>
  <si>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</si>
  <si>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</si>
  <si>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</si>
  <si>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</si>
  <si>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</si>
  <si>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</si>
  <si>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</si>
  <si>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</si>
  <si>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</si>
  <si>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</si>
  <si>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</si>
  <si>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</si>
  <si>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</si>
  <si>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</si>
  <si>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</si>
  <si>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</si>
  <si>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</si>
  <si>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</si>
  <si>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</si>
  <si>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</si>
  <si>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</si>
  <si>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</si>
  <si>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</si>
  <si>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</si>
  <si>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</si>
  <si>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</si>
  <si>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</si>
  <si>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</si>
  <si>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</si>
  <si>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</si>
  <si>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</si>
  <si>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</si>
  <si>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</si>
  <si>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</si>
  <si>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</si>
  <si>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</si>
  <si>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</si>
  <si>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</si>
  <si>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</si>
  <si>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</si>
  <si>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</si>
  <si>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</si>
  <si>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</si>
  <si>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</si>
  <si>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</si>
  <si>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</si>
  <si>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</si>
  <si>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</si>
  <si>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</si>
  <si>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</si>
  <si>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</si>
  <si>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</si>
  <si>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</si>
  <si>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</si>
  <si>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</si>
  <si>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</si>
  <si>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</si>
  <si>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</si>
  <si>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</si>
  <si>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</si>
  <si>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</si>
  <si>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</si>
  <si>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</si>
  <si>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</si>
  <si>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</si>
  <si>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</si>
  <si>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</si>
  <si>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</si>
  <si>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</si>
  <si>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</si>
  <si>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</si>
  <si>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</si>
  <si>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</si>
  <si>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</si>
  <si>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</si>
  <si>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</si>
  <si>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</si>
  <si>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</si>
  <si>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</si>
  <si>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</si>
  <si>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</si>
  <si>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</si>
  <si>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</si>
  <si>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</si>
  <si>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</si>
  <si>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</si>
  <si>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</si>
  <si>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</si>
  <si>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</si>
  <si>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</si>
  <si>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</si>
  <si>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</si>
  <si>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</si>
  <si>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</si>
  <si>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</si>
  <si>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</si>
  <si>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</si>
  <si>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</si>
  <si>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</si>
  <si>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</si>
  <si>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</si>
  <si>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</si>
  <si>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</si>
  <si>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</si>
  <si>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</si>
  <si>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</si>
  <si>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</si>
  <si>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</si>
  <si>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</si>
  <si>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</si>
  <si>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</si>
  <si>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</si>
  <si>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</si>
  <si>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</si>
  <si>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</si>
  <si>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</si>
  <si>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</si>
  <si>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</si>
  <si>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</si>
  <si>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</si>
  <si>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</si>
  <si>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</si>
  <si>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</si>
  <si>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</si>
  <si>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</si>
  <si>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</si>
  <si>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</si>
  <si>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</si>
  <si>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</si>
  <si>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</si>
  <si>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</si>
  <si>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</si>
  <si>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</si>
  <si>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</si>
  <si>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</si>
  <si>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</si>
  <si>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</si>
  <si>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</si>
  <si>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</si>
  <si>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</si>
  <si>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</si>
  <si>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</si>
  <si>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</si>
  <si>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</si>
  <si>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</si>
  <si>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</si>
  <si>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</si>
  <si>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</si>
  <si>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</si>
  <si>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</si>
  <si>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</si>
  <si>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</si>
  <si>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</si>
  <si>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</si>
  <si>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</si>
  <si>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</si>
  <si>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</si>
  <si>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</si>
  <si>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</si>
  <si>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</si>
  <si>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</si>
  <si>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</si>
  <si>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</si>
  <si>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</si>
  <si>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</si>
  <si>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</si>
  <si>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</si>
  <si>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</si>
  <si>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</si>
  <si>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</si>
  <si>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</si>
  <si>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</si>
  <si>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</si>
  <si>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</si>
  <si>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</si>
  <si>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</si>
  <si>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</si>
  <si>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</si>
  <si>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</si>
  <si>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</si>
  <si>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</si>
  <si>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</si>
  <si>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</si>
  <si>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</si>
  <si>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</si>
  <si>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</si>
  <si>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</si>
  <si>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</si>
  <si>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</si>
  <si>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</si>
  <si>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</si>
  <si>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</si>
  <si>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</si>
  <si>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</si>
  <si>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</si>
  <si>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</si>
  <si>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</si>
  <si>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</si>
  <si>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</si>
  <si>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</si>
  <si>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</si>
  <si>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</si>
  <si>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</si>
  <si>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</si>
  <si>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</si>
  <si>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</si>
  <si>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</si>
  <si>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</si>
  <si>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</si>
  <si>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</si>
  <si>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</si>
  <si>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</si>
  <si>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</si>
  <si>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</si>
  <si>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</si>
  <si>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</si>
  <si>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</si>
  <si>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</si>
  <si>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</si>
  <si>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</si>
  <si>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</si>
  <si>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</si>
  <si>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</si>
  <si>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</si>
  <si>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</si>
  <si>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</si>
  <si>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</si>
  <si>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</si>
  <si>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</si>
  <si>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</si>
  <si>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</si>
  <si>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</si>
  <si>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</si>
  <si>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</si>
  <si>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</si>
  <si>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</si>
  <si>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</si>
  <si>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</si>
  <si>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</si>
  <si>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</si>
  <si>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</si>
  <si>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</si>
  <si>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</si>
  <si>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</si>
  <si>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</si>
  <si>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</si>
  <si>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</si>
  <si>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</si>
  <si>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</si>
  <si>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</si>
  <si>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</si>
  <si>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</si>
  <si>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</si>
  <si>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</si>
  <si>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</si>
  <si>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</si>
  <si>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</si>
  <si>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</si>
  <si>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</si>
  <si>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</si>
  <si>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</si>
  <si>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</si>
  <si>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</si>
  <si>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</si>
  <si>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</si>
  <si>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</si>
  <si>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</si>
  <si>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</si>
  <si>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</si>
  <si>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</si>
  <si>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</si>
  <si>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</si>
  <si>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</si>
  <si>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</si>
  <si>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</si>
  <si>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</si>
  <si>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</si>
  <si>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</si>
  <si>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</si>
  <si>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</si>
  <si>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</si>
  <si>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</si>
  <si>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</si>
  <si>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</si>
  <si>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</si>
  <si>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</si>
  <si>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</si>
  <si>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</si>
  <si>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</si>
  <si>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</si>
  <si>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</si>
  <si>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</si>
  <si>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</si>
  <si>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</si>
  <si>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</si>
  <si>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</si>
  <si>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</si>
  <si>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</si>
  <si>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</si>
  <si>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</si>
  <si>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</si>
  <si>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</si>
  <si>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</si>
  <si>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</si>
  <si>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</si>
  <si>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</si>
  <si>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</si>
  <si>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</si>
  <si>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</si>
  <si>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</si>
  <si>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</si>
  <si>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</si>
  <si>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</si>
  <si>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</si>
  <si>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</si>
  <si>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</si>
  <si>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</si>
  <si>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</si>
  <si>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</si>
  <si>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</si>
  <si>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</si>
  <si>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</si>
  <si>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</si>
  <si>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</si>
  <si>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</si>
  <si>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</si>
  <si>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</si>
  <si>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</si>
  <si>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</si>
  <si>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</si>
  <si>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</si>
  <si>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</si>
  <si>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</si>
  <si>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</si>
  <si>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</si>
  <si>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</si>
  <si>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</si>
  <si>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</si>
  <si>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</si>
  <si>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</si>
  <si>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</si>
  <si>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</si>
  <si>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</si>
  <si>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</si>
  <si>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</si>
  <si>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</si>
  <si>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</si>
  <si>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</si>
  <si>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</si>
  <si>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</si>
  <si>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</si>
  <si>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</si>
  <si>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</si>
  <si>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</si>
  <si>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</si>
  <si>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</si>
  <si>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</si>
  <si>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</si>
  <si>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</si>
  <si>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</si>
  <si>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</si>
  <si>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</si>
  <si>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</si>
  <si>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</si>
  <si>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</si>
  <si>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</si>
  <si>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</si>
  <si>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</si>
  <si>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</si>
  <si>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</si>
  <si>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</si>
  <si>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</si>
  <si>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</si>
  <si>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</si>
  <si>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</si>
  <si>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</si>
  <si>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</si>
  <si>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</si>
  <si>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</si>
  <si>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</si>
  <si>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</si>
  <si>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</si>
  <si>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</si>
  <si>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</si>
  <si>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</si>
  <si>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</si>
  <si>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</si>
  <si>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</si>
  <si>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</si>
  <si>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</si>
  <si>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</si>
  <si>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</si>
  <si>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</si>
  <si>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</si>
  <si>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</si>
  <si>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</si>
  <si>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</si>
  <si>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</si>
  <si>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</si>
  <si>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</si>
  <si>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</si>
  <si>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</si>
  <si>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</si>
  <si>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</si>
  <si>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</si>
  <si>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</si>
  <si>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</si>
  <si>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</si>
  <si>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</si>
  <si>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</si>
  <si>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</si>
  <si>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</si>
  <si>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</si>
  <si>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</si>
  <si>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</si>
  <si>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</si>
  <si>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</si>
  <si>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</si>
  <si>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</si>
  <si>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</si>
  <si>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</si>
  <si>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</si>
  <si>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</si>
  <si>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</si>
  <si>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</si>
  <si>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</si>
  <si>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</si>
  <si>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</si>
  <si>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</si>
  <si>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</si>
  <si>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</si>
  <si>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</si>
  <si>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</si>
  <si>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</si>
  <si>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</si>
  <si>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</si>
  <si>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</si>
  <si>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</si>
  <si>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</si>
  <si>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</si>
  <si>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</si>
  <si>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</si>
  <si>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</si>
  <si>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</si>
  <si>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</si>
  <si>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</si>
  <si>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</si>
  <si>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</si>
  <si>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</si>
  <si>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</si>
  <si>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</si>
  <si>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</si>
  <si>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</si>
  <si>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</si>
  <si>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</si>
  <si>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</si>
  <si>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</si>
  <si>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</si>
  <si>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</si>
  <si>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</si>
  <si>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</si>
  <si>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</si>
  <si>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</si>
  <si>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</si>
  <si>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</si>
  <si>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</si>
  <si>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</si>
  <si>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</si>
  <si>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</si>
  <si>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</si>
  <si>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</si>
  <si>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</si>
  <si>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</si>
  <si>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</si>
  <si>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</si>
  <si>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</si>
  <si>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</si>
  <si>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</si>
  <si>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</si>
  <si>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</si>
  <si>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</si>
  <si>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</si>
  <si>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</si>
  <si>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</si>
  <si>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</si>
  <si>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</si>
  <si>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</si>
  <si>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</si>
  <si>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</si>
  <si>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</si>
  <si>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</si>
  <si>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</si>
  <si>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</si>
  <si>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</si>
  <si>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</si>
  <si>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</si>
  <si>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</si>
  <si>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</si>
  <si>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</si>
  <si>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</si>
  <si>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</si>
  <si>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</si>
  <si>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</si>
  <si>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</si>
  <si>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</si>
  <si>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</si>
  <si>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</si>
  <si>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</si>
  <si>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</si>
  <si>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</si>
  <si>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</si>
  <si>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</si>
  <si>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</si>
  <si>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</si>
  <si>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</si>
  <si>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</si>
  <si>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</si>
  <si>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</si>
  <si>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</si>
  <si>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</si>
  <si>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</si>
  <si>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</si>
  <si>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</si>
  <si>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</si>
  <si>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</si>
  <si>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</si>
  <si>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</si>
  <si>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</si>
  <si>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</si>
  <si>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</si>
  <si>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</si>
  <si>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</si>
  <si>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</si>
  <si>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</si>
  <si>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</si>
  <si>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</si>
  <si>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</si>
  <si>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</si>
  <si>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</si>
  <si>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</si>
  <si>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</si>
  <si>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</si>
  <si>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</si>
  <si>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</si>
  <si>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</si>
  <si>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</si>
  <si>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</si>
  <si>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</si>
  <si>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</si>
  <si>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</si>
  <si>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</si>
  <si>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</si>
  <si>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</si>
  <si>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</si>
  <si>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</si>
  <si>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</si>
  <si>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</si>
  <si>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</si>
  <si>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</si>
  <si>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</si>
  <si>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</si>
  <si>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</si>
  <si>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</si>
  <si>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</si>
  <si>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</si>
  <si>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</si>
  <si>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</si>
  <si>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</si>
  <si>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</si>
  <si>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</si>
  <si>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</si>
  <si>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</si>
  <si>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</si>
  <si>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</si>
  <si>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</si>
  <si>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</si>
  <si>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</si>
  <si>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</si>
  <si>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</si>
  <si>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</si>
  <si>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</si>
  <si>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</si>
  <si>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</si>
  <si>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</si>
  <si>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</si>
  <si>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</si>
  <si>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</si>
  <si>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</si>
  <si>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</si>
  <si>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</si>
  <si>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</si>
  <si>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</si>
  <si>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</si>
  <si>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</si>
  <si>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</si>
  <si>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</si>
  <si>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</si>
  <si>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</si>
  <si>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</si>
  <si>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</si>
  <si>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</si>
  <si>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</si>
  <si>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</si>
  <si>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</si>
  <si>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</si>
  <si>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</si>
  <si>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</si>
  <si>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</si>
  <si>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</si>
  <si>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</si>
  <si>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</si>
  <si>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</si>
  <si>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</si>
  <si>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</si>
  <si>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</si>
  <si>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</si>
  <si>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</si>
  <si>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</si>
  <si>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</si>
  <si>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</si>
  <si>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</si>
  <si>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</si>
  <si>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</si>
  <si>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</si>
  <si>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</si>
  <si>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</si>
  <si>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</si>
  <si>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</si>
  <si>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</si>
  <si>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</si>
  <si>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</si>
  <si>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</si>
  <si>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</si>
  <si>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</si>
  <si>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</si>
  <si>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</si>
  <si>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</si>
  <si>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</si>
  <si>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</si>
  <si>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</si>
  <si>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</si>
  <si>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</si>
  <si>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</si>
  <si>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</si>
  <si>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</si>
  <si>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</si>
  <si>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</si>
  <si>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</si>
  <si>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</si>
  <si>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</si>
  <si>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</si>
  <si>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</si>
  <si>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</si>
  <si>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</si>
  <si>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</si>
  <si>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</si>
  <si>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</si>
  <si>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</si>
  <si>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</si>
  <si>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</si>
  <si>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</si>
  <si>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</si>
  <si>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</si>
  <si>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</si>
  <si>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</si>
  <si>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</si>
  <si>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</si>
  <si>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</si>
  <si>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</si>
  <si>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</si>
  <si>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</si>
  <si>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</si>
  <si>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</si>
  <si>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</si>
  <si>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</si>
  <si>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</si>
  <si>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</si>
  <si>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</si>
  <si>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</si>
  <si>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</si>
  <si>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</si>
  <si>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</si>
  <si>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</si>
  <si>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</si>
  <si>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</si>
  <si>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</si>
  <si>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</si>
  <si>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</si>
  <si>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</si>
  <si>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</si>
  <si>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</si>
  <si>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</si>
  <si>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</si>
  <si>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</si>
  <si>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</si>
  <si>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</si>
  <si>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</si>
  <si>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</si>
  <si>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</si>
  <si>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</si>
  <si>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</si>
  <si>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</si>
  <si>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</si>
  <si>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</si>
  <si>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</si>
  <si>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</si>
  <si>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</si>
  <si>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</si>
  <si>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</si>
  <si>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</si>
  <si>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</si>
  <si>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</si>
  <si>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</si>
  <si>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</si>
  <si>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</si>
  <si>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</si>
  <si>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</si>
  <si>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</si>
  <si>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</si>
  <si>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</si>
  <si>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</si>
  <si>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</si>
  <si>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</si>
  <si>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</si>
  <si>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</si>
  <si>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</si>
  <si>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</si>
  <si>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</si>
  <si>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</si>
  <si>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</si>
  <si>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</si>
  <si>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</si>
  <si>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</si>
  <si>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</si>
  <si>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</si>
  <si>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</si>
  <si>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</si>
  <si>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</si>
  <si>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</si>
  <si>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</si>
  <si>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</si>
  <si>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</si>
  <si>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</si>
  <si>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</si>
  <si>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</si>
  <si>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</si>
  <si>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</si>
  <si>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</si>
  <si>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</si>
  <si>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</si>
  <si>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</si>
  <si>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</si>
  <si>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</si>
  <si>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</si>
  <si>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</si>
  <si>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</si>
  <si>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</si>
  <si>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</si>
  <si>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</si>
  <si>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</si>
  <si>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</si>
  <si>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</si>
  <si>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</si>
  <si>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</si>
  <si>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</si>
  <si>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</si>
  <si>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</si>
  <si>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</si>
  <si>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</si>
  <si>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</si>
  <si>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</si>
  <si>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</si>
  <si>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</si>
  <si>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</si>
  <si>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</si>
  <si>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</si>
  <si>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</si>
  <si>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</si>
  <si>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</si>
  <si>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</si>
  <si>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</si>
  <si>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</si>
  <si>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</si>
  <si>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</si>
  <si>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</si>
  <si>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</si>
  <si>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</si>
  <si>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</si>
  <si>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</si>
  <si>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</si>
  <si>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</si>
  <si>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</si>
  <si>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</si>
  <si>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</si>
  <si>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</si>
  <si>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</si>
  <si>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</si>
  <si>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</si>
  <si>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</si>
  <si>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</si>
  <si>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</si>
  <si>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</si>
  <si>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</si>
  <si>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</si>
  <si>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</si>
  <si>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</si>
  <si>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</si>
  <si>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</si>
  <si>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</si>
  <si>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</si>
  <si>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</si>
  <si>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</si>
  <si>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</si>
  <si>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</si>
  <si>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</si>
  <si>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</si>
  <si>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</si>
  <si>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</si>
  <si>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</si>
  <si>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</si>
  <si>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</si>
  <si>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</si>
  <si>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</si>
  <si>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</si>
  <si>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</si>
  <si>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</si>
  <si>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</si>
  <si>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</si>
  <si>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</si>
  <si>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</si>
  <si>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</si>
  <si>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</si>
  <si>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</si>
  <si>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</si>
  <si>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</si>
  <si>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</si>
  <si>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</si>
  <si>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</si>
  <si>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</si>
  <si>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</si>
  <si>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</si>
  <si>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</si>
  <si>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</si>
  <si>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</si>
  <si>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</si>
  <si>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</si>
  <si>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</si>
  <si>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</si>
  <si>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</si>
  <si>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</si>
  <si>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</si>
  <si>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</si>
  <si>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</si>
  <si>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</si>
  <si>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</si>
  <si>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</si>
  <si>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</si>
  <si>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</si>
  <si>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</si>
  <si>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</si>
  <si>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</si>
  <si>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</si>
  <si>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</si>
  <si>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</si>
  <si>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</si>
  <si>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</si>
  <si>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</si>
  <si>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</si>
  <si>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</si>
  <si>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</si>
  <si>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</si>
  <si>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</si>
  <si>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</si>
  <si>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</si>
  <si>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</si>
  <si>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</si>
  <si>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</si>
  <si>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</si>
  <si>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</si>
  <si>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</si>
  <si>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</si>
  <si>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</si>
  <si>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</si>
  <si>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</si>
  <si>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</si>
  <si>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</si>
  <si>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</si>
  <si>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</si>
  <si>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</si>
  <si>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</si>
  <si>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</si>
  <si>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</si>
  <si>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</si>
  <si>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</si>
  <si>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</si>
  <si>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</si>
  <si>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</si>
  <si>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</si>
  <si>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</si>
  <si>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</si>
  <si>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</si>
  <si>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</si>
  <si>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</si>
  <si>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</si>
  <si>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</si>
  <si>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</si>
  <si>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</si>
  <si>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</si>
  <si>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</si>
  <si>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</si>
  <si>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</si>
  <si>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</si>
  <si>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</si>
  <si>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</si>
  <si>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</si>
  <si>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</si>
  <si>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</si>
  <si>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</si>
  <si>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</si>
  <si>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</si>
  <si>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</si>
  <si>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</si>
  <si>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</si>
  <si>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</si>
  <si>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</si>
  <si>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</si>
  <si>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</si>
  <si>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</si>
  <si>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</si>
  <si>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</si>
  <si>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</si>
  <si>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</si>
  <si>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</si>
  <si>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</si>
  <si>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</si>
  <si>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</si>
  <si>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</si>
  <si>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</si>
  <si>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</si>
  <si>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</si>
  <si>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</si>
  <si>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</si>
  <si>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</si>
  <si>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</si>
  <si>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</si>
  <si>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</si>
  <si>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</si>
  <si>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</si>
  <si>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</si>
  <si>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</si>
  <si>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</si>
  <si>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</si>
  <si>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</si>
  <si>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</si>
  <si>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</si>
  <si>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</si>
  <si>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</si>
  <si>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</si>
  <si>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</si>
  <si>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</si>
  <si>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</si>
  <si>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</si>
  <si>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</si>
  <si>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</si>
  <si>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</si>
  <si>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</si>
  <si>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</si>
  <si>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</si>
  <si>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</si>
  <si>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</si>
  <si>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</si>
  <si>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</si>
  <si>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</si>
  <si>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</si>
  <si>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</si>
  <si>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</si>
  <si>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</si>
  <si>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</si>
  <si>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</si>
  <si>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</si>
  <si>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</si>
  <si>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</si>
  <si>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</si>
  <si>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</si>
  <si>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</si>
  <si>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</si>
  <si>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</si>
  <si>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</si>
  <si>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</si>
  <si>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</si>
  <si>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</si>
  <si>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</si>
  <si>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</si>
  <si>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</si>
  <si>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</si>
  <si>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</si>
  <si>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</si>
  <si>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</si>
  <si>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</si>
  <si>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</si>
  <si>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</si>
  <si>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</si>
  <si>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</si>
  <si>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</si>
  <si>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</si>
  <si>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</si>
  <si>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</si>
  <si>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</si>
  <si>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</si>
  <si>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</si>
  <si>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</si>
  <si>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</si>
  <si>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</si>
  <si>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</si>
  <si>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</si>
  <si>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</si>
  <si>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</si>
  <si>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</si>
  <si>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</si>
  <si>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</si>
  <si>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</si>
  <si>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</si>
  <si>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</si>
  <si>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</si>
  <si>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</si>
  <si>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</si>
  <si>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</si>
  <si>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</si>
  <si>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</si>
  <si>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</si>
  <si>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</si>
  <si>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</si>
  <si>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</si>
  <si>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</si>
  <si>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</si>
  <si>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</si>
  <si>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</si>
  <si>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</si>
  <si>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</si>
  <si>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</si>
  <si>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</si>
  <si>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</si>
  <si>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</si>
  <si>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</si>
  <si>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</si>
  <si>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</si>
  <si>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</si>
  <si>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</si>
  <si>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</si>
  <si>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</si>
  <si>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</si>
  <si>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</si>
  <si>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</si>
  <si>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</si>
  <si>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</si>
  <si>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</si>
  <si>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</si>
  <si>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</si>
  <si>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</si>
  <si>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</si>
  <si>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</si>
  <si>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</si>
  <si>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</si>
  <si>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</si>
  <si>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</si>
  <si>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</si>
  <si>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</si>
  <si>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</si>
  <si>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</si>
  <si>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</si>
  <si>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</si>
  <si>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</si>
  <si>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</si>
  <si>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</si>
  <si>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</si>
  <si>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</si>
  <si>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</si>
  <si>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</si>
  <si>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</si>
  <si>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</si>
  <si>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</si>
  <si>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</si>
  <si>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</si>
  <si>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</si>
  <si>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</si>
  <si>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</si>
  <si>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</si>
  <si>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</si>
  <si>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</si>
  <si>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</si>
  <si>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</si>
  <si>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</si>
  <si>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</si>
  <si>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</si>
  <si>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</si>
  <si>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</si>
  <si>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</si>
  <si>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</si>
  <si>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</si>
  <si>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</si>
  <si>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</si>
  <si>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</si>
  <si>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</si>
  <si>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</si>
  <si>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</si>
  <si>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</si>
  <si>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</si>
  <si>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</si>
  <si>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</si>
  <si>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</si>
  <si>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</si>
  <si>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</si>
  <si>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</si>
  <si>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</si>
  <si>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</si>
  <si>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</si>
  <si>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</si>
  <si>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</si>
  <si>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</si>
  <si>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</si>
  <si>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</si>
  <si>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</si>
  <si>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</si>
  <si>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</si>
  <si>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</si>
  <si>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</si>
  <si>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</si>
  <si>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</si>
  <si>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</si>
  <si>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</si>
  <si>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</si>
  <si>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</si>
  <si>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</si>
  <si>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</si>
  <si>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</si>
  <si>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</si>
  <si>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</si>
  <si>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</si>
  <si>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</si>
  <si>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</si>
  <si>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</si>
  <si>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</si>
  <si>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</si>
  <si>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</si>
  <si>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</si>
  <si>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</si>
  <si>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</si>
  <si>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</si>
  <si>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</si>
  <si>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</si>
  <si>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</si>
  <si>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</si>
  <si>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</si>
  <si>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</si>
  <si>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</si>
  <si>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</si>
  <si>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</si>
  <si>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</si>
  <si>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</si>
  <si>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</si>
  <si>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</si>
  <si>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</si>
  <si>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</si>
  <si>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</si>
  <si>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</si>
  <si>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</si>
  <si>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</si>
  <si>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</si>
  <si>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</si>
  <si>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</si>
  <si>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</si>
  <si>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</si>
  <si>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</si>
  <si>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</si>
  <si>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</si>
  <si>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</si>
  <si>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</si>
  <si>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</si>
  <si>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</si>
  <si>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</si>
  <si>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</si>
  <si>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</si>
  <si>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</si>
  <si>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</si>
  <si>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</si>
  <si>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</si>
  <si>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</si>
  <si>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</si>
  <si>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</si>
  <si>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</si>
  <si>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</si>
  <si>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</si>
  <si>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</si>
  <si>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</si>
  <si>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</si>
  <si>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</si>
  <si>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</si>
  <si>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</si>
  <si>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</si>
  <si>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</si>
  <si>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</si>
  <si>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</si>
  <si>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</si>
  <si>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</si>
  <si>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</si>
  <si>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</si>
  <si>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</si>
  <si>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</si>
  <si>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</si>
  <si>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</si>
  <si>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</si>
  <si>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</si>
  <si>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</si>
  <si>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</si>
  <si>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</si>
  <si>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</si>
  <si>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</si>
  <si>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</si>
  <si>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</si>
  <si>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</si>
  <si>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</si>
  <si>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</si>
  <si>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</si>
  <si>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</si>
  <si>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</si>
  <si>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</si>
  <si>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</si>
  <si>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</si>
  <si>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</si>
  <si>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</si>
  <si>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</si>
  <si>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</si>
  <si>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</si>
  <si>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</si>
  <si>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</si>
  <si>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</si>
  <si>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</si>
  <si>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</si>
  <si>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</si>
  <si>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</si>
  <si>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</si>
  <si>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</si>
  <si>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</si>
  <si>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</si>
  <si>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</si>
  <si>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</si>
  <si>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</si>
  <si>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</si>
  <si>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</si>
  <si>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</si>
  <si>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</si>
  <si>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</si>
  <si>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</si>
  <si>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</si>
  <si>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</si>
  <si>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</si>
  <si>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</si>
  <si>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</si>
  <si>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</si>
  <si>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</si>
  <si>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</si>
  <si>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</si>
  <si>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</si>
  <si>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</si>
  <si>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</si>
  <si>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</si>
  <si>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</si>
  <si>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</si>
  <si>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</si>
  <si>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</si>
  <si>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</si>
  <si>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</si>
  <si>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</si>
  <si>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</si>
  <si>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</si>
  <si>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</si>
  <si>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</si>
  <si>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</si>
  <si>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</si>
  <si>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</si>
  <si>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</si>
  <si>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</si>
  <si>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</si>
  <si>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</si>
  <si>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</si>
  <si>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</si>
  <si>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</si>
  <si>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</si>
  <si>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</si>
  <si>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</si>
  <si>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</si>
  <si>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</si>
  <si>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</si>
  <si>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</si>
  <si>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</si>
  <si>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</si>
  <si>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</si>
  <si>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</si>
  <si>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</si>
  <si>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</si>
  <si>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</si>
  <si>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</si>
  <si>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</si>
  <si>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</si>
  <si>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</si>
  <si>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</si>
  <si>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</si>
  <si>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</si>
  <si>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</si>
  <si>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</si>
  <si>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</si>
  <si>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</si>
  <si>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</si>
  <si>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</si>
  <si>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</si>
  <si>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</si>
  <si>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</si>
  <si>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</si>
  <si>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</si>
  <si>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</si>
  <si>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</si>
  <si>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</si>
  <si>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</si>
  <si>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</si>
  <si>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</si>
  <si>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</si>
  <si>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</si>
  <si>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</si>
  <si>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</si>
  <si>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</si>
  <si>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</si>
  <si>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</si>
  <si>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</si>
  <si>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</si>
  <si>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</si>
  <si>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</si>
  <si>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</si>
  <si>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</si>
  <si>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</si>
  <si>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</si>
  <si>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</si>
  <si>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</si>
  <si>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</si>
  <si>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</si>
  <si>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</si>
  <si>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</si>
  <si>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</si>
  <si>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</si>
  <si>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</si>
  <si>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</si>
  <si>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</si>
  <si>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</si>
  <si>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</si>
  <si>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</si>
  <si>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</si>
  <si>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</si>
  <si>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</si>
  <si>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</si>
  <si>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</si>
  <si>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</si>
  <si>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</si>
  <si>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</si>
  <si>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</si>
  <si>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</si>
  <si>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</si>
  <si>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</si>
  <si>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</si>
  <si>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</si>
  <si>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</si>
  <si>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</si>
  <si>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</si>
  <si>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</si>
  <si>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</si>
  <si>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</si>
  <si>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</si>
  <si>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</si>
  <si>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</si>
  <si>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</si>
  <si>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</si>
  <si>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</si>
  <si>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</si>
  <si>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</si>
  <si>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</si>
  <si>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</si>
  <si>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</si>
  <si>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</si>
  <si>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</si>
  <si>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</si>
  <si>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</si>
  <si>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</si>
  <si>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</si>
  <si>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</si>
  <si>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</si>
  <si>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</si>
  <si>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</si>
  <si>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</si>
  <si>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</si>
  <si>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</si>
  <si>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</si>
  <si>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</si>
  <si>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</si>
  <si>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</si>
  <si>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</si>
  <si>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</si>
  <si>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</si>
  <si>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</si>
  <si>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</si>
  <si>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</si>
  <si>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</si>
  <si>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</si>
  <si>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</si>
  <si>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</si>
  <si>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</si>
  <si>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</si>
  <si>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</si>
  <si>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</si>
  <si>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</si>
  <si>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</si>
  <si>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</si>
  <si>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</si>
  <si>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</si>
  <si>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</si>
  <si>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</si>
  <si>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</si>
  <si>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</si>
  <si>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</si>
  <si>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</si>
  <si>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</si>
  <si>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</si>
  <si>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</si>
  <si>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</si>
  <si>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</si>
  <si>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</si>
  <si>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</si>
  <si>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</si>
  <si>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</si>
  <si>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</si>
  <si>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</si>
  <si>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</si>
  <si>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</si>
  <si>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</si>
  <si>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</si>
  <si>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</si>
  <si>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</si>
  <si>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</si>
  <si>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</si>
  <si>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</si>
  <si>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</si>
  <si>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</si>
  <si>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</si>
  <si>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</si>
  <si>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</si>
  <si>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</si>
  <si>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</si>
  <si>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</si>
  <si>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</si>
  <si>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</si>
  <si>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</si>
  <si>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</si>
  <si>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</si>
  <si>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</si>
  <si>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</si>
  <si>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</si>
  <si>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</si>
  <si>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</si>
  <si>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</si>
  <si>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</si>
  <si>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</si>
  <si>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</si>
  <si>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</si>
  <si>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</si>
  <si>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</si>
  <si>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</si>
  <si>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</si>
  <si>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</si>
  <si>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</si>
  <si>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</si>
  <si>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</si>
  <si>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</si>
  <si>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</si>
  <si>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</si>
  <si>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</si>
  <si>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</si>
  <si>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</si>
  <si>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</si>
  <si>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</si>
  <si>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</si>
  <si>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</si>
  <si>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</si>
  <si>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</si>
  <si>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</si>
  <si>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</si>
  <si>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</si>
  <si>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</si>
  <si>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</si>
  <si>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</si>
  <si>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</si>
  <si>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</si>
  <si>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</si>
  <si>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</si>
  <si>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</si>
  <si>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</si>
  <si>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</si>
  <si>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</si>
  <si>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</si>
  <si>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</si>
  <si>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</si>
  <si>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</si>
  <si>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</si>
  <si>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</si>
  <si>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</si>
  <si>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</si>
  <si>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</si>
  <si>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</si>
  <si>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</si>
  <si>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</si>
  <si>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</si>
  <si>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</si>
  <si>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</si>
  <si>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</si>
  <si>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</si>
  <si>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</si>
  <si>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</si>
  <si>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</si>
  <si>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</si>
  <si>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</si>
  <si>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</si>
  <si>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</si>
  <si>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</si>
  <si>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</si>
  <si>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</si>
  <si>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</si>
  <si>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</si>
  <si>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</si>
  <si>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</si>
  <si>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</si>
  <si>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</si>
  <si>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</si>
  <si>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</si>
  <si>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</si>
  <si>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</si>
  <si>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</si>
  <si>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</si>
  <si>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</si>
  <si>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</si>
  <si>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</si>
  <si>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</si>
  <si>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</si>
  <si>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</si>
  <si>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</si>
  <si>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</si>
  <si>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</si>
  <si>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</si>
  <si>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</si>
  <si>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</si>
  <si>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</si>
  <si>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</si>
  <si>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</si>
  <si>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</si>
  <si>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</si>
  <si>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</si>
  <si>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</si>
  <si>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</si>
  <si>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</si>
  <si>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</si>
  <si>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</si>
  <si>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</si>
  <si>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</si>
  <si>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</si>
  <si>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</si>
  <si>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</si>
  <si>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</si>
  <si>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</si>
  <si>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</si>
  <si>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</si>
  <si>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</si>
  <si>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</si>
  <si>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</si>
  <si>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</si>
  <si>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</si>
  <si>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</si>
  <si>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</si>
  <si>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</si>
  <si>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</si>
  <si>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</si>
  <si>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</si>
  <si>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</si>
  <si>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</si>
  <si>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</si>
  <si>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</si>
  <si>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</si>
  <si>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</si>
  <si>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</si>
  <si>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</si>
  <si>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</si>
  <si>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</si>
  <si>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</si>
  <si>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</si>
  <si>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</si>
  <si>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</si>
  <si>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</si>
  <si>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</si>
  <si>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</si>
  <si>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</si>
  <si>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</si>
  <si>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</si>
  <si>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</si>
  <si>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</si>
  <si>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</si>
  <si>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</si>
  <si>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</si>
  <si>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</si>
  <si>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</si>
  <si>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</si>
  <si>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</si>
  <si>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</si>
  <si>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</si>
  <si>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</si>
  <si>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</si>
  <si>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</si>
  <si>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</si>
  <si>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</si>
  <si>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</si>
  <si>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</si>
  <si>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</si>
  <si>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</si>
  <si>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</si>
  <si>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</si>
  <si>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</si>
  <si>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</si>
  <si>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</si>
  <si>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</si>
  <si>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</si>
  <si>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</si>
  <si>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</si>
  <si>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</si>
  <si>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</si>
  <si>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</si>
  <si>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</si>
  <si>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</si>
  <si>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</si>
  <si>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</si>
  <si>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</si>
  <si>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</si>
  <si>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</si>
  <si>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</si>
  <si>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</si>
  <si>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</si>
  <si>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</si>
  <si>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</si>
  <si>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</si>
  <si>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</si>
  <si>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</si>
  <si>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</si>
  <si>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</si>
  <si>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</si>
  <si>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</si>
  <si>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</si>
  <si>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</si>
  <si>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</si>
  <si>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</si>
  <si>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</si>
  <si>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</si>
  <si>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</si>
  <si>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</si>
  <si>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</si>
  <si>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</si>
  <si>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</si>
  <si>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</si>
  <si>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</si>
  <si>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</si>
  <si>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</si>
  <si>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</si>
  <si>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</si>
  <si>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</si>
  <si>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</si>
  <si>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</si>
  <si>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</si>
  <si>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</si>
  <si>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</si>
  <si>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</si>
  <si>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</si>
  <si>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</si>
  <si>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</si>
  <si>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</si>
  <si>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</si>
  <si>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</si>
  <si>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</si>
  <si>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</si>
  <si>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</si>
  <si>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</si>
  <si>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</si>
  <si>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</si>
  <si>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</si>
  <si>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</si>
  <si>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</si>
  <si>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</si>
  <si>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</si>
  <si>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</si>
  <si>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</si>
  <si>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</si>
  <si>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</si>
  <si>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</si>
  <si>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</si>
  <si>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</si>
  <si>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</si>
  <si>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</si>
  <si>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</si>
  <si>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</si>
  <si>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</si>
  <si>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</si>
  <si>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</si>
  <si>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</si>
  <si>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</si>
  <si>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</si>
  <si>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</si>
  <si>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</si>
  <si>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</si>
  <si>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</si>
  <si>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</si>
  <si>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</si>
  <si>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</si>
  <si>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</si>
  <si>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</si>
  <si>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</si>
  <si>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</si>
  <si>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</si>
  <si>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</si>
  <si>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</si>
  <si>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</si>
  <si>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</si>
  <si>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</si>
  <si>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</si>
  <si>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</si>
  <si>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</si>
  <si>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</si>
  <si>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</si>
  <si>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</si>
  <si>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</si>
  <si>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</si>
  <si>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</si>
  <si>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</si>
  <si>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</si>
  <si>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</si>
  <si>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</si>
  <si>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</si>
  <si>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</si>
  <si>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</si>
  <si>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</si>
  <si>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</si>
  <si>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</si>
  <si>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</si>
  <si>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</si>
  <si>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</si>
  <si>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</si>
  <si>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</si>
  <si>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</si>
  <si>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</si>
  <si>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</si>
  <si>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</si>
  <si>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</si>
  <si>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</si>
  <si>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</si>
  <si>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</si>
  <si>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</si>
  <si>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</si>
  <si>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</si>
  <si>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</si>
  <si>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</si>
  <si>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</si>
  <si>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</si>
  <si>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</si>
  <si>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</si>
  <si>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</si>
  <si>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</si>
  <si>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</si>
  <si>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</si>
  <si>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</si>
  <si>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</si>
  <si>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</si>
  <si>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</si>
  <si>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</si>
  <si>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</si>
  <si>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</si>
  <si>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</si>
  <si>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</si>
  <si>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</si>
  <si>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</si>
  <si>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</si>
  <si>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</si>
  <si>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</si>
  <si>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</si>
  <si>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</si>
  <si>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</si>
  <si>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</si>
  <si>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</si>
  <si>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</si>
  <si>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</si>
  <si>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</si>
  <si>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</si>
  <si>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</si>
  <si>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</si>
  <si>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</si>
  <si>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</si>
  <si>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</si>
  <si>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</si>
  <si>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</si>
  <si>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</si>
  <si>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</si>
  <si>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</si>
  <si>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</si>
  <si>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</si>
  <si>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</si>
  <si>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</si>
  <si>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</si>
  <si>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</si>
  <si>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</si>
  <si>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</si>
  <si>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</si>
  <si>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</si>
  <si>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</si>
  <si>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</si>
  <si>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</si>
  <si>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</si>
  <si>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</si>
  <si>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</si>
  <si>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</si>
  <si>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</si>
  <si>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</si>
  <si>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</si>
  <si>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</si>
  <si>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</si>
  <si>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</si>
  <si>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</si>
  <si>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</si>
  <si>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</si>
  <si>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</si>
  <si>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</si>
  <si>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</si>
  <si>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</si>
  <si>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</si>
  <si>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</si>
  <si>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</si>
  <si>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</si>
  <si>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</si>
  <si>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</si>
  <si>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</si>
  <si>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</si>
  <si>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</si>
  <si>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</si>
  <si>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</si>
  <si>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</si>
  <si>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</si>
  <si>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</si>
  <si>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</si>
  <si>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</si>
  <si>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</si>
  <si>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</si>
  <si>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</si>
  <si>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</si>
  <si>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</si>
  <si>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</si>
  <si>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</si>
  <si>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</si>
  <si>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</si>
  <si>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</si>
  <si>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</si>
  <si>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</si>
  <si>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</si>
  <si>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</si>
  <si>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</si>
  <si>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</si>
  <si>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</si>
  <si>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</si>
  <si>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</si>
  <si>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</si>
  <si>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</si>
  <si>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</si>
  <si>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</si>
  <si>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</si>
  <si>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</si>
  <si>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</si>
  <si>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</si>
  <si>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</si>
  <si>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</si>
  <si>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</si>
  <si>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</si>
  <si>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</si>
  <si>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</si>
  <si>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</si>
  <si>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</si>
  <si>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</si>
  <si>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</si>
  <si>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</si>
  <si>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</si>
  <si>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</si>
  <si>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</si>
  <si>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</si>
  <si>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</si>
  <si>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</si>
  <si>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</si>
  <si>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</si>
  <si>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</si>
  <si>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</si>
  <si>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</si>
  <si>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</si>
  <si>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</si>
  <si>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</si>
  <si>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</si>
  <si>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</si>
  <si>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</si>
  <si>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</si>
  <si>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</si>
  <si>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</si>
  <si>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</si>
  <si>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</si>
  <si>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</si>
  <si>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</si>
  <si>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</si>
  <si>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</si>
  <si>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</si>
  <si>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</si>
  <si>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</si>
  <si>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</si>
  <si>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</si>
  <si>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</si>
  <si>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</si>
  <si>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</si>
  <si>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</si>
  <si>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</si>
  <si>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</si>
  <si>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</si>
  <si>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</si>
  <si>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</si>
  <si>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</si>
  <si>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</si>
  <si>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</si>
  <si>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</si>
  <si>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</si>
  <si>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</si>
  <si>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</si>
  <si>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</si>
  <si>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</si>
  <si>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</si>
  <si>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</si>
  <si>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</si>
  <si>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</si>
  <si>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</si>
  <si>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</si>
  <si>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</si>
  <si>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</si>
  <si>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</si>
  <si>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</si>
  <si>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</si>
  <si>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</si>
  <si>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</si>
  <si>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</si>
  <si>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</si>
  <si>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</si>
  <si>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</si>
  <si>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</si>
  <si>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</si>
  <si>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</si>
  <si>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</si>
  <si>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</si>
  <si>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</si>
  <si>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</si>
  <si>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</si>
  <si>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</si>
  <si>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</si>
  <si>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</si>
  <si>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</si>
  <si>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</si>
  <si>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</si>
  <si>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</si>
  <si>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</si>
  <si>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</si>
  <si>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</si>
  <si>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</si>
  <si>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</si>
  <si>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</si>
  <si>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</si>
  <si>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</si>
  <si>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</si>
  <si>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</si>
  <si>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</si>
  <si>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</si>
  <si>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</si>
  <si>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</si>
  <si>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</si>
  <si>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</si>
  <si>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</si>
  <si>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</si>
  <si>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</si>
  <si>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</si>
  <si>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</si>
  <si>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</si>
  <si>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</si>
  <si>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</si>
  <si>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</si>
  <si>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</si>
  <si>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</si>
  <si>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</si>
  <si>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</si>
  <si>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</si>
  <si>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</si>
  <si>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</si>
  <si>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</si>
  <si>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</si>
  <si>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</si>
  <si>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</si>
  <si>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</si>
  <si>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</si>
  <si>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</si>
  <si>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</si>
  <si>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</si>
  <si>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</si>
  <si>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</si>
  <si>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</si>
  <si>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</si>
  <si>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</si>
  <si>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</si>
  <si>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</si>
  <si>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</si>
  <si>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</si>
  <si>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</si>
  <si>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</si>
  <si>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</si>
  <si>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</si>
  <si>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</si>
  <si>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</si>
  <si>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</si>
  <si>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</si>
  <si>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</si>
  <si>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</si>
  <si>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</si>
  <si>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</si>
  <si>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</si>
  <si>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</si>
  <si>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</si>
  <si>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</si>
  <si>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</si>
  <si>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</si>
  <si>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</si>
  <si>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</si>
  <si>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</si>
  <si>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</si>
  <si>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</si>
  <si>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</si>
  <si>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</si>
  <si>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</si>
  <si>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</si>
  <si>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</si>
  <si>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</si>
  <si>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</si>
  <si>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</si>
  <si>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</si>
  <si>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</si>
  <si>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</si>
  <si>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</si>
  <si>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</si>
  <si>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</si>
  <si>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</si>
  <si>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</si>
  <si>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</si>
  <si>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</si>
  <si>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</si>
  <si>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</si>
  <si>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</si>
  <si>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</si>
  <si>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</si>
  <si>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</si>
  <si>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</si>
  <si>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</si>
  <si>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</si>
  <si>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</si>
  <si>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</si>
  <si>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</si>
  <si>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</si>
  <si>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</si>
  <si>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</si>
  <si>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</si>
  <si>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</si>
  <si>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</si>
  <si>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</si>
  <si>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</si>
  <si>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</si>
  <si>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</si>
  <si>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</si>
  <si>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</si>
  <si>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</si>
  <si>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</si>
  <si>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</si>
  <si>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</si>
  <si>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</si>
  <si>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</si>
  <si>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</si>
  <si>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</si>
  <si>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</si>
  <si>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</si>
  <si>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</si>
  <si>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</si>
  <si>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</si>
  <si>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</si>
  <si>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</si>
  <si>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</si>
  <si>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</si>
  <si>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</si>
  <si>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</si>
  <si>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</si>
  <si>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</si>
  <si>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</si>
  <si>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</si>
  <si>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</si>
  <si>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</si>
  <si>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</si>
  <si>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</si>
  <si>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</si>
  <si>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</si>
  <si>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</si>
  <si>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</si>
  <si>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</si>
  <si>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</si>
  <si>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</si>
  <si>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</si>
  <si>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</si>
  <si>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</si>
  <si>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</si>
  <si>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</si>
  <si>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</si>
  <si>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</si>
  <si>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</si>
  <si>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</si>
  <si>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</si>
  <si>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</si>
  <si>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</si>
  <si>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</si>
  <si>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</si>
  <si>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</si>
  <si>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</si>
  <si>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</si>
  <si>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</si>
  <si>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</si>
  <si>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</si>
  <si>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</si>
  <si>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</si>
  <si>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</si>
  <si>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</si>
  <si>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</si>
  <si>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</si>
  <si>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</si>
  <si>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</si>
  <si>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</si>
  <si>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</si>
  <si>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</si>
  <si>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</si>
  <si>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</si>
  <si>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</si>
  <si>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</si>
  <si>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</si>
  <si>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</si>
  <si>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</si>
  <si>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</si>
  <si>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</si>
  <si>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</si>
  <si>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</si>
  <si>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</si>
  <si>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</si>
  <si>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</si>
  <si>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</si>
  <si>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</si>
  <si>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</si>
  <si>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</si>
  <si>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</si>
  <si>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</si>
  <si>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</si>
  <si>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</si>
  <si>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</si>
  <si>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</si>
  <si>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</si>
  <si>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</si>
  <si>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</si>
  <si>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</si>
  <si>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</si>
  <si>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</si>
  <si>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</si>
  <si>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</si>
  <si>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</si>
  <si>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</si>
  <si>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</si>
  <si>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</si>
  <si>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</si>
  <si>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</si>
  <si>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</si>
  <si>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</si>
  <si>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</si>
  <si>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</si>
  <si>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</si>
  <si>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</si>
  <si>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</si>
  <si>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</si>
  <si>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</si>
  <si>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</si>
  <si>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</si>
  <si>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</si>
  <si>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</si>
  <si>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</si>
  <si>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</si>
  <si>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</si>
  <si>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</si>
  <si>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</si>
  <si>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</si>
  <si>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</si>
  <si>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</si>
  <si>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</si>
  <si>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</si>
  <si>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</si>
  <si>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</si>
  <si>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</si>
  <si>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</si>
  <si>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</si>
  <si>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</si>
  <si>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</si>
  <si>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</si>
  <si>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</si>
  <si>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</si>
  <si>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</si>
  <si>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</si>
  <si>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</si>
  <si>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</si>
  <si>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</si>
  <si>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</si>
  <si>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</si>
  <si>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</si>
  <si>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</si>
  <si>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</si>
  <si>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</si>
  <si>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</si>
  <si>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</si>
  <si>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</si>
  <si>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</si>
  <si>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</si>
  <si>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</si>
  <si>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</si>
  <si>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</si>
  <si>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</si>
  <si>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</si>
  <si>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</si>
  <si>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</si>
  <si>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</si>
  <si>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</si>
  <si>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</si>
  <si>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</si>
  <si>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</si>
  <si>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</si>
  <si>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</si>
  <si>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</si>
  <si>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</si>
  <si>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</si>
  <si>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</si>
  <si>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</si>
  <si>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</si>
  <si>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</si>
  <si>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</si>
  <si>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</si>
  <si>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</si>
  <si>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</si>
  <si>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</si>
  <si>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</si>
  <si>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</si>
  <si>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</si>
  <si>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</si>
  <si>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</si>
  <si>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</si>
  <si>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</si>
  <si>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</si>
  <si>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</si>
  <si>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</si>
  <si>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</si>
  <si>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</si>
  <si>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</si>
  <si>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</si>
  <si>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</si>
  <si>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</si>
  <si>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</si>
  <si>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</si>
  <si>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</si>
  <si>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</si>
  <si>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</si>
  <si>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</si>
  <si>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</si>
  <si>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</si>
  <si>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</si>
  <si>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</si>
  <si>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</si>
  <si>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</si>
  <si>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</si>
  <si>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</si>
  <si>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</si>
  <si>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</si>
  <si>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</si>
  <si>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</si>
  <si>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</si>
  <si>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</si>
  <si>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</si>
  <si>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</si>
  <si>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</si>
  <si>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</si>
  <si>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</si>
  <si>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</si>
  <si>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</si>
  <si>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</si>
  <si>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</si>
  <si>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</si>
  <si>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</si>
  <si>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</si>
  <si>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</si>
  <si>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</si>
  <si>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</si>
  <si>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</si>
  <si>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</si>
  <si>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</si>
  <si>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</si>
  <si>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</si>
  <si>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</si>
  <si>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</si>
  <si>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</si>
  <si>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</si>
  <si>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</si>
  <si>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</si>
  <si>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</si>
  <si>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</si>
  <si>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</si>
  <si>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</si>
  <si>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</si>
  <si>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</si>
  <si>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</si>
  <si>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</si>
  <si>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</si>
  <si>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</si>
  <si>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</si>
  <si>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</si>
  <si>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</si>
  <si>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</si>
  <si>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</si>
  <si>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</si>
  <si>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</si>
  <si>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</si>
  <si>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</si>
  <si>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</si>
  <si>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</si>
  <si>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</si>
  <si>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</si>
  <si>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</si>
  <si>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</si>
  <si>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</si>
  <si>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</si>
  <si>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</si>
  <si>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</si>
  <si>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</si>
  <si>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</si>
  <si>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</si>
  <si>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</si>
  <si>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</si>
  <si>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</si>
  <si>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</si>
  <si>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</si>
  <si>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</si>
  <si>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</si>
  <si>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</si>
  <si>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</si>
  <si>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</si>
  <si>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</si>
  <si>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</si>
  <si>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</si>
  <si>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</si>
  <si>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</si>
  <si>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</si>
  <si>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</si>
  <si>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</si>
  <si>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</si>
  <si>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</si>
  <si>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</si>
  <si>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</si>
  <si>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</si>
  <si>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</si>
  <si>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</si>
  <si>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</si>
  <si>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</si>
  <si>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</si>
  <si>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</si>
  <si>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</si>
  <si>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</si>
  <si>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</si>
  <si>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</si>
  <si>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</si>
  <si>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</si>
  <si>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</si>
  <si>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</si>
  <si>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</si>
  <si>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</si>
  <si>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</si>
  <si>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</si>
  <si>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</si>
  <si>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</si>
  <si>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</si>
  <si>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</si>
  <si>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</si>
  <si>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</si>
  <si>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</si>
  <si>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</si>
  <si>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</si>
  <si>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</si>
  <si>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</si>
  <si>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</si>
  <si>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</si>
  <si>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</si>
  <si>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</si>
  <si>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</si>
  <si>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</si>
  <si>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</si>
  <si>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</si>
  <si>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</si>
  <si>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</si>
  <si>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</si>
  <si>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</si>
  <si>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</si>
  <si>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</si>
  <si>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</si>
  <si>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</si>
  <si>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</si>
  <si>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</si>
  <si>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</si>
  <si>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</si>
  <si>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</si>
  <si>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</si>
  <si>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</si>
  <si>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</si>
  <si>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</si>
  <si>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</si>
  <si>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</si>
  <si>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</si>
  <si>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</si>
  <si>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</si>
  <si>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</si>
  <si>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</si>
  <si>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</si>
  <si>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</si>
  <si>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</si>
  <si>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</si>
  <si>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</si>
  <si>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</si>
  <si>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</si>
  <si>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</si>
  <si>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</si>
  <si>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</si>
  <si>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</si>
  <si>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</si>
  <si>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</si>
  <si>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</si>
  <si>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</si>
  <si>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</si>
  <si>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</si>
  <si>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</si>
  <si>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</si>
  <si>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</si>
  <si>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</si>
  <si>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</si>
  <si>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</si>
  <si>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</si>
  <si>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</si>
  <si>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</si>
  <si>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</si>
  <si>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</si>
  <si>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</si>
  <si>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</si>
  <si>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</si>
  <si>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</si>
  <si>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</si>
  <si>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</si>
  <si>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</si>
  <si>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</si>
  <si>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</si>
  <si>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</si>
  <si>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</si>
  <si>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</si>
  <si>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</si>
  <si>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</si>
  <si>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</si>
  <si>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</si>
  <si>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</si>
  <si>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</si>
  <si>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</si>
  <si>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</si>
  <si>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</si>
  <si>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</si>
  <si>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</si>
  <si>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</si>
  <si>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</si>
  <si>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</si>
  <si>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</si>
  <si>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</si>
  <si>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</si>
  <si>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</si>
  <si>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</si>
  <si>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</si>
  <si>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</si>
  <si>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</si>
  <si>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</si>
  <si>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</si>
  <si>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</si>
  <si>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</si>
  <si>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</si>
  <si>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</si>
  <si>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</si>
  <si>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</si>
  <si>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</si>
  <si>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</si>
  <si>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</si>
  <si>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</si>
  <si>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</si>
  <si>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</si>
  <si>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</si>
  <si>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</si>
  <si>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</si>
  <si>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</si>
  <si>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</si>
  <si>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</si>
  <si>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</si>
  <si>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</si>
  <si>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</si>
  <si>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</si>
  <si>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</si>
  <si>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</si>
  <si>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</si>
  <si>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</si>
  <si>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</si>
  <si>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</si>
  <si>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</si>
  <si>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</si>
  <si>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</si>
  <si>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</si>
  <si>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</si>
  <si>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</si>
  <si>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</si>
  <si>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</si>
  <si>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</si>
  <si>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</si>
  <si>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</si>
  <si>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</si>
  <si>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</si>
  <si>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</si>
  <si>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</si>
  <si>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</si>
  <si>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</si>
  <si>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</si>
  <si>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</si>
  <si>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</si>
  <si>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</si>
  <si>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</si>
  <si>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</si>
  <si>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</si>
  <si>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</si>
  <si>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</si>
  <si>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</si>
  <si>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</si>
  <si>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</si>
  <si>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</si>
  <si>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</si>
  <si>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</si>
  <si>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</si>
  <si>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</si>
  <si>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</si>
  <si>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</si>
  <si>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</si>
  <si>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</si>
  <si>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</si>
  <si>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</si>
  <si>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</si>
  <si>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</si>
  <si>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</si>
  <si>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</si>
  <si>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</si>
  <si>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</si>
  <si>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</si>
  <si>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</si>
  <si>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</si>
  <si>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</si>
  <si>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</si>
  <si>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</si>
  <si>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</si>
  <si>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</si>
  <si>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</si>
  <si>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</si>
  <si>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</si>
  <si>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</si>
  <si>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</si>
  <si>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</si>
  <si>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</si>
  <si>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</si>
  <si>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</si>
  <si>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</si>
  <si>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</si>
  <si>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</si>
  <si>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</si>
  <si>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</si>
  <si>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</si>
  <si>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</si>
  <si>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</si>
  <si>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</si>
  <si>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</si>
  <si>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</si>
  <si>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</si>
  <si>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</si>
  <si>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</si>
  <si>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</si>
  <si>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</si>
  <si>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</si>
  <si>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</si>
  <si>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</si>
  <si>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</si>
  <si>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</si>
  <si>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</si>
  <si>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</si>
  <si>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</si>
  <si>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</si>
  <si>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</si>
  <si>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</si>
  <si>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</si>
  <si>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</si>
  <si>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</si>
  <si>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</si>
  <si>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</si>
  <si>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</si>
  <si>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</si>
  <si>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</si>
  <si>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</si>
  <si>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</si>
  <si>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</si>
  <si>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</si>
  <si>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</si>
  <si>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</si>
  <si>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</si>
  <si>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</si>
  <si>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</si>
  <si>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</si>
  <si>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</si>
  <si>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</si>
  <si>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</si>
  <si>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</si>
  <si>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</si>
  <si>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</si>
  <si>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</si>
  <si>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</si>
  <si>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</si>
  <si>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</si>
  <si>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</si>
  <si>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</si>
  <si>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</si>
  <si>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</si>
  <si>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</si>
  <si>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</si>
  <si>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</si>
  <si>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</si>
  <si>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</si>
  <si>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</si>
  <si>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</si>
  <si>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</si>
  <si>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</si>
  <si>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</si>
  <si>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</si>
  <si>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</si>
  <si>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</si>
  <si>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</si>
  <si>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</si>
  <si>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</si>
  <si>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</si>
  <si>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</si>
  <si>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</si>
  <si>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</si>
  <si>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</si>
  <si>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</si>
  <si>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</si>
  <si>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</si>
  <si>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</si>
  <si>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</si>
  <si>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</si>
  <si>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</si>
  <si>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</si>
  <si>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</si>
  <si>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</si>
  <si>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</si>
  <si>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</si>
  <si>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</si>
  <si>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</si>
  <si>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</si>
  <si>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</si>
  <si>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</si>
  <si>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</si>
  <si>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</si>
  <si>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</si>
  <si>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</si>
  <si>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</si>
  <si>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</si>
  <si>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</si>
  <si>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</si>
  <si>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</si>
  <si>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</si>
  <si>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</si>
  <si>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</si>
  <si>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</si>
  <si>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</si>
  <si>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</si>
  <si>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</si>
  <si>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</si>
  <si>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</si>
  <si>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</si>
  <si>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</si>
  <si>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</si>
  <si>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</si>
  <si>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</si>
  <si>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</si>
  <si>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</si>
  <si>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</si>
  <si>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</si>
  <si>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</si>
  <si>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</si>
  <si>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</si>
  <si>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</si>
  <si>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</si>
  <si>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</si>
  <si>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</si>
  <si>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</si>
  <si>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</si>
  <si>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</si>
  <si>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</si>
  <si>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</si>
  <si>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</si>
  <si>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</si>
  <si>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</si>
  <si>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</si>
  <si>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</si>
  <si>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</si>
  <si>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</si>
  <si>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</si>
  <si>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</si>
  <si>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</si>
  <si>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</si>
  <si>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</si>
  <si>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</si>
  <si>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</si>
  <si>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</si>
  <si>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</si>
  <si>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</si>
  <si>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</si>
  <si>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</si>
  <si>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</si>
  <si>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</si>
  <si>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</si>
  <si>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</si>
  <si>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</si>
  <si>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</si>
  <si>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</si>
  <si>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</si>
  <si>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</si>
  <si>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</si>
  <si>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</si>
  <si>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</si>
  <si>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</si>
  <si>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</si>
  <si>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</si>
  <si>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</si>
  <si>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</si>
  <si>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</si>
  <si>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</si>
  <si>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</si>
  <si>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</si>
  <si>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</si>
  <si>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</si>
  <si>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</si>
  <si>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</si>
  <si>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</si>
  <si>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</si>
  <si>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</si>
  <si>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</si>
  <si>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</si>
  <si>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</si>
  <si>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</si>
  <si>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</si>
  <si>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</si>
  <si>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</si>
  <si>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</si>
  <si>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</si>
  <si>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</si>
  <si>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</si>
  <si>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</si>
  <si>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</si>
  <si>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</si>
  <si>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</si>
  <si>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</si>
  <si>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</si>
  <si>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</si>
  <si>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</si>
  <si>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</si>
  <si>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</si>
  <si>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</si>
  <si>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</si>
  <si>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</si>
  <si>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</si>
  <si>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</si>
  <si>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</si>
  <si>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</si>
  <si>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</si>
  <si>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</si>
  <si>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</si>
  <si>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</si>
  <si>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</si>
  <si>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</si>
  <si>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</si>
  <si>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</si>
  <si>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</si>
  <si>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</si>
  <si>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</si>
  <si>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</si>
  <si>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</si>
  <si>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</si>
  <si>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</si>
  <si>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</si>
  <si>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</si>
  <si>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</si>
  <si>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</si>
  <si>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</si>
  <si>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</si>
  <si>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</si>
  <si>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</si>
  <si>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</si>
  <si>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</si>
  <si>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</si>
  <si>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</si>
  <si>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</si>
  <si>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</si>
  <si>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</si>
  <si>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</si>
  <si>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</si>
  <si>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</si>
  <si>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</si>
  <si>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</si>
  <si>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</si>
  <si>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</si>
  <si>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</si>
  <si>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</si>
  <si>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</si>
  <si>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</si>
  <si>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</si>
  <si>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</si>
  <si>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</si>
  <si>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</si>
  <si>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</si>
  <si>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</si>
  <si>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</si>
  <si>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</si>
  <si>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</si>
  <si>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</si>
  <si>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</si>
  <si>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</si>
  <si>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</si>
  <si>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</si>
  <si>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</si>
  <si>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</si>
  <si>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</si>
  <si>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</si>
  <si>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</si>
  <si>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</si>
  <si>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</si>
  <si>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</si>
  <si>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</si>
  <si>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</si>
  <si>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</si>
  <si>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</si>
  <si>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</si>
  <si>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</si>
  <si>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</si>
  <si>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</si>
  <si>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</si>
  <si>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</si>
  <si>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</si>
  <si>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</si>
  <si>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</si>
  <si>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</si>
  <si>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</si>
  <si>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</si>
  <si>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</si>
  <si>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</si>
  <si>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</si>
  <si>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</si>
  <si>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</si>
  <si>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</si>
  <si>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</si>
  <si>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</si>
  <si>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</si>
  <si>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</si>
  <si>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</si>
  <si>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</si>
  <si>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</si>
  <si>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</si>
  <si>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</si>
  <si>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</si>
  <si>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</si>
  <si>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</si>
  <si>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</si>
  <si>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</si>
  <si>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</si>
  <si>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</si>
  <si>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</si>
  <si>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</si>
  <si>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</si>
  <si>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</si>
  <si>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</si>
  <si>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</si>
  <si>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</si>
  <si>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</si>
  <si>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</si>
  <si>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</si>
  <si>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</si>
  <si>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</si>
  <si>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</si>
  <si>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</si>
  <si>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</si>
  <si>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</si>
  <si>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</si>
  <si>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</si>
  <si>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</si>
  <si>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</si>
  <si>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</si>
  <si>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</si>
  <si>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</si>
  <si>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</si>
  <si>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</si>
  <si>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</si>
  <si>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</si>
  <si>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</si>
  <si>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</si>
  <si>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</si>
  <si>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</si>
  <si>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</si>
  <si>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</si>
  <si>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</si>
  <si>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</si>
  <si>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</si>
  <si>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</si>
  <si>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</si>
  <si>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</si>
  <si>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</si>
  <si>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</si>
  <si>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</si>
  <si>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</si>
  <si>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</si>
  <si>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</si>
  <si>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</si>
  <si>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</si>
  <si>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</si>
  <si>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</si>
  <si>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</si>
  <si>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</si>
  <si>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</si>
  <si>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</si>
  <si>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</si>
  <si>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</si>
  <si>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</si>
  <si>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</si>
  <si>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</si>
  <si>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</si>
  <si>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</si>
  <si>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</si>
  <si>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</si>
  <si>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</si>
  <si>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</si>
  <si>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</si>
  <si>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</si>
  <si>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</si>
  <si>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</si>
  <si>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</si>
  <si>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</si>
  <si>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</si>
  <si>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</si>
  <si>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</si>
  <si>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</si>
  <si>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</si>
  <si>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</si>
  <si>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</si>
  <si>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</si>
  <si>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</si>
  <si>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</si>
  <si>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</si>
  <si>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</si>
  <si>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</si>
  <si>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</si>
  <si>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</si>
  <si>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</si>
  <si>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</si>
  <si>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</si>
  <si>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</si>
  <si>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</si>
  <si>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</si>
  <si>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</si>
  <si>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</si>
  <si>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</si>
  <si>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</si>
  <si>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</si>
  <si>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</si>
  <si>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</si>
  <si>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</si>
  <si>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</si>
  <si>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</si>
  <si>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</si>
  <si>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</si>
  <si>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</si>
  <si>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</si>
  <si>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</si>
  <si>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</si>
  <si>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</si>
  <si>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</si>
  <si>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</si>
  <si>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</si>
  <si>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</si>
  <si>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</si>
  <si>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</si>
  <si>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</si>
  <si>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</si>
  <si>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</si>
  <si>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</si>
  <si>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</si>
  <si>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</si>
  <si>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</si>
  <si>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</si>
  <si>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</si>
  <si>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</si>
  <si>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</si>
  <si>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</si>
  <si>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</si>
  <si>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</si>
  <si>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</si>
  <si>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</si>
  <si>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</si>
  <si>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</si>
  <si>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</si>
  <si>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</si>
  <si>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</si>
  <si>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</si>
  <si>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</si>
  <si>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</si>
  <si>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</si>
  <si>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</si>
  <si>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</si>
  <si>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</si>
  <si>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</si>
  <si>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</si>
  <si>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</si>
  <si>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</si>
  <si>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</si>
  <si>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</si>
  <si>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</si>
  <si>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</si>
  <si>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</si>
  <si>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</si>
  <si>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</si>
  <si>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</si>
  <si>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</si>
  <si>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</si>
  <si>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</si>
  <si>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</si>
  <si>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</si>
  <si>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</si>
  <si>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</si>
  <si>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</si>
  <si>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</si>
  <si>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</si>
  <si>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</si>
  <si>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</si>
  <si>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</si>
  <si>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</si>
  <si>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</si>
  <si>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</si>
  <si>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</si>
  <si>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</si>
  <si>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</si>
  <si>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</si>
  <si>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</si>
  <si>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</si>
  <si>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</si>
  <si>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</si>
  <si>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</si>
  <si>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</si>
  <si>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</si>
  <si>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</si>
  <si>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</si>
  <si>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</si>
  <si>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</si>
  <si>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</si>
  <si>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</si>
  <si>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</si>
  <si>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</si>
  <si>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</si>
  <si>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</si>
  <si>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</si>
  <si>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</si>
  <si>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</si>
  <si>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</si>
  <si>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</si>
  <si>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</si>
  <si>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</si>
  <si>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</si>
  <si>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</si>
  <si>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</si>
  <si>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</si>
  <si>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</si>
  <si>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</si>
  <si>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</si>
  <si>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</si>
  <si>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</si>
  <si>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</si>
  <si>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</si>
  <si>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</si>
  <si>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</si>
  <si>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</si>
  <si>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</si>
  <si>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</si>
  <si>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</si>
  <si>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</si>
  <si>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</si>
  <si>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</si>
  <si>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</si>
  <si>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</si>
  <si>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</si>
  <si>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</si>
  <si>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</si>
  <si>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</si>
  <si>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</si>
  <si>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</si>
  <si>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</si>
  <si>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</si>
  <si>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</si>
  <si>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</si>
  <si>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</si>
  <si>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</si>
  <si>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</si>
  <si>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</si>
  <si>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</si>
  <si>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</si>
  <si>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</si>
  <si>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</si>
  <si>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</si>
  <si>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</si>
  <si>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</si>
  <si>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</si>
  <si>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</si>
  <si>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</si>
  <si>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</si>
  <si>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</si>
  <si>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</si>
  <si>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</si>
  <si>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</si>
  <si>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</si>
  <si>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</si>
  <si>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</si>
  <si>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</si>
  <si>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</si>
  <si>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</si>
  <si>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</si>
  <si>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</si>
  <si>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</si>
  <si>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</si>
  <si>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</si>
  <si>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</si>
  <si>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</si>
  <si>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</si>
  <si>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</si>
  <si>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</si>
  <si>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</si>
  <si>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</si>
  <si>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</si>
  <si>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</si>
  <si>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</si>
  <si>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</si>
  <si>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</si>
  <si>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</si>
  <si>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</si>
  <si>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</si>
  <si>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</si>
  <si>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</si>
  <si>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</si>
  <si>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</si>
  <si>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</si>
  <si>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</si>
  <si>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</si>
  <si>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</si>
  <si>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</si>
  <si>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</si>
  <si>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</si>
  <si>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</si>
  <si>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</si>
  <si>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</si>
  <si>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</si>
  <si>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</si>
  <si>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</si>
  <si>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</si>
  <si>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</si>
  <si>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</si>
  <si>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</si>
  <si>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</si>
  <si>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</si>
  <si>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</si>
  <si>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</si>
  <si>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</si>
  <si>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</si>
  <si>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</si>
  <si>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</si>
  <si>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</si>
  <si>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</si>
  <si>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</si>
  <si>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</si>
  <si>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</si>
  <si>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</si>
  <si>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</si>
  <si>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</si>
  <si>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</si>
  <si>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</si>
  <si>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</si>
  <si>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</si>
  <si>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</si>
  <si>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</si>
  <si>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</si>
  <si>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</si>
  <si>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</si>
  <si>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</si>
  <si>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</si>
  <si>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</si>
  <si>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</si>
  <si>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</si>
  <si>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</si>
  <si>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</si>
  <si>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</si>
  <si>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</si>
  <si>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</si>
  <si>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</si>
  <si>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</si>
  <si>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</si>
  <si>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</si>
  <si>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</si>
  <si>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</si>
  <si>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</si>
  <si>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</si>
  <si>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</si>
  <si>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</si>
  <si>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</si>
  <si>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</si>
  <si>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</si>
  <si>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</si>
  <si>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</si>
  <si>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</si>
  <si>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</si>
  <si>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</si>
  <si>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</si>
  <si>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</si>
  <si>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</si>
  <si>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</si>
  <si>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</si>
  <si>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</si>
  <si>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</si>
  <si>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</si>
  <si>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</si>
  <si>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</si>
  <si>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</si>
  <si>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</si>
  <si>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</si>
  <si>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</si>
  <si>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</si>
  <si>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</si>
  <si>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</si>
  <si>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</si>
  <si>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</si>
  <si>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</si>
  <si>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</si>
  <si>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</si>
  <si>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</si>
  <si>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</si>
  <si>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</si>
  <si>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</si>
  <si>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</si>
  <si>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</si>
  <si>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</si>
  <si>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</si>
  <si>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</si>
  <si>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</si>
  <si>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</si>
  <si>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</si>
  <si>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</si>
  <si>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</si>
  <si>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</si>
  <si>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</si>
  <si>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</si>
  <si>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</si>
  <si>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</si>
  <si>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</si>
  <si>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</si>
  <si>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</si>
  <si>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</si>
  <si>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</si>
  <si>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</si>
  <si>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</si>
  <si>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</si>
  <si>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</si>
  <si>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</si>
  <si>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</si>
  <si>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</si>
  <si>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</si>
  <si>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</si>
  <si>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</si>
  <si>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</si>
  <si>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</si>
  <si>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</si>
  <si>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</si>
  <si>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</si>
  <si>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</si>
  <si>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</si>
  <si>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</si>
  <si>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</si>
  <si>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</si>
  <si>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</si>
  <si>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</si>
  <si>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</si>
  <si>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</si>
  <si>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</si>
  <si>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</si>
  <si>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</si>
  <si>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</si>
  <si>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</si>
  <si>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</si>
  <si>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</si>
  <si>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</si>
  <si>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</si>
  <si>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</si>
  <si>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</si>
  <si>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</si>
  <si>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</si>
  <si>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</si>
  <si>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</si>
  <si>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</si>
  <si>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</si>
  <si>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</si>
  <si>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</si>
  <si>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</si>
  <si>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</si>
  <si>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</si>
  <si>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</si>
  <si>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</si>
  <si>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</si>
  <si>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</si>
  <si>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</si>
  <si>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</si>
  <si>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</si>
  <si>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</si>
  <si>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</si>
  <si>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</si>
  <si>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</si>
  <si>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</si>
  <si>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</si>
  <si>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</si>
  <si>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</si>
  <si>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</si>
  <si>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</si>
  <si>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</si>
  <si>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</si>
  <si>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</si>
  <si>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</si>
  <si>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</si>
  <si>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</si>
  <si>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</si>
  <si>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</si>
  <si>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</si>
  <si>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</si>
  <si>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</si>
  <si>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</si>
  <si>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</si>
  <si>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</si>
  <si>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</si>
  <si>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</si>
  <si>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</si>
  <si>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</si>
  <si>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</si>
  <si>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</si>
  <si>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</si>
  <si>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</si>
  <si>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</si>
  <si>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</si>
  <si>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</si>
  <si>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</si>
  <si>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</si>
  <si>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</si>
  <si>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</si>
  <si>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</si>
  <si>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</si>
  <si>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</si>
  <si>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</si>
  <si>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</si>
  <si>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</si>
  <si>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</si>
  <si>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</si>
  <si>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</si>
  <si>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</si>
  <si>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</si>
  <si>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</si>
  <si>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</si>
  <si>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</si>
  <si>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</si>
  <si>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</si>
  <si>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</si>
  <si>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</si>
  <si>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</si>
  <si>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</si>
  <si>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</si>
  <si>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</si>
  <si>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</si>
  <si>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</si>
  <si>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</si>
  <si>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</si>
  <si>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</si>
  <si>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</si>
  <si>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</si>
  <si>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</si>
  <si>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</si>
  <si>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</si>
  <si>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</si>
  <si>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</si>
  <si>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</si>
  <si>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</si>
  <si>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</si>
  <si>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</si>
  <si>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</si>
  <si>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</si>
  <si>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</si>
  <si>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</si>
  <si>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</si>
  <si>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</si>
  <si>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</si>
  <si>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</si>
  <si>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</si>
  <si>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</si>
  <si>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</si>
  <si>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</si>
  <si>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</si>
  <si>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</si>
  <si>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</si>
  <si>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</si>
  <si>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</si>
  <si>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</si>
  <si>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</si>
  <si>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</si>
  <si>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</si>
  <si>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</si>
  <si>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</si>
  <si>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</si>
  <si>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</si>
  <si>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</si>
  <si>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</si>
  <si>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</si>
  <si>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</si>
  <si>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</si>
  <si>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</si>
  <si>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</si>
  <si>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</si>
  <si>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</si>
  <si>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</si>
  <si>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</si>
  <si>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</si>
  <si>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</si>
  <si>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</si>
  <si>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</si>
  <si>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</si>
  <si>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</si>
  <si>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</si>
  <si>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</si>
  <si>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</si>
  <si>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</si>
  <si>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</si>
  <si>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</si>
  <si>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</si>
  <si>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</si>
  <si>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</si>
  <si>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</si>
  <si>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</si>
  <si>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</si>
  <si>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</si>
  <si>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</si>
  <si>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</si>
  <si>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</si>
  <si>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</si>
  <si>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</si>
  <si>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</si>
  <si>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</si>
  <si>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</si>
  <si>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</si>
  <si>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</si>
  <si>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</si>
  <si>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</si>
  <si>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</si>
  <si>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</si>
  <si>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</si>
  <si>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</si>
  <si>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</si>
  <si>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</si>
  <si>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</si>
  <si>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</si>
  <si>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</si>
  <si>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</si>
  <si>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</si>
  <si>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</si>
  <si>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</si>
  <si>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</si>
  <si>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</si>
  <si>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</si>
  <si>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</si>
  <si>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</si>
  <si>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</si>
  <si>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</si>
  <si>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</si>
  <si>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</si>
  <si>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</si>
  <si>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</si>
  <si>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</si>
  <si>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</si>
  <si>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</si>
  <si>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</si>
  <si>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</si>
  <si>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</si>
  <si>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</si>
  <si>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</si>
  <si>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</si>
  <si>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</si>
  <si>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</si>
  <si>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</si>
  <si>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</si>
  <si>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</si>
  <si>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</si>
  <si>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</si>
  <si>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</si>
  <si>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</si>
  <si>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</si>
  <si>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</si>
  <si>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</si>
  <si>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</si>
  <si>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</si>
  <si>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</si>
  <si>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</si>
  <si>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</si>
  <si>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</si>
  <si>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</si>
  <si>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</si>
  <si>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</si>
  <si>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</si>
  <si>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</si>
  <si>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</si>
  <si>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</si>
  <si>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</si>
  <si>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</si>
  <si>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</si>
  <si>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</si>
  <si>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</si>
  <si>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</si>
  <si>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</si>
  <si>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</si>
  <si>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</si>
  <si>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</si>
  <si>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</si>
  <si>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</si>
  <si>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</si>
  <si>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</si>
  <si>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</si>
  <si>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</si>
  <si>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</si>
  <si>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</si>
  <si>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</si>
  <si>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</si>
  <si>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</si>
  <si>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</si>
  <si>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</si>
  <si>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</si>
  <si>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</si>
  <si>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</si>
  <si>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</si>
  <si>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</si>
  <si>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</si>
  <si>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</si>
  <si>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</si>
  <si>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</si>
  <si>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</si>
  <si>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</si>
  <si>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</si>
  <si>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</si>
  <si>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</si>
  <si>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</si>
  <si>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</si>
  <si>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</si>
  <si>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</si>
  <si>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</si>
  <si>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</si>
  <si>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</si>
  <si>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</si>
  <si>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</si>
  <si>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</si>
  <si>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</si>
  <si>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</si>
  <si>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</si>
  <si>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</si>
  <si>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</si>
  <si>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</si>
  <si>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</si>
  <si>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</si>
  <si>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</si>
  <si>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</si>
  <si>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</si>
  <si>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</si>
  <si>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</si>
  <si>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</si>
  <si>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</si>
  <si>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</si>
  <si>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</si>
  <si>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</si>
  <si>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</si>
  <si>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</si>
  <si>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</si>
  <si>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</si>
  <si>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</si>
  <si>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</si>
  <si>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</si>
  <si>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</si>
  <si>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</si>
  <si>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</si>
  <si>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</si>
  <si>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</si>
  <si>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</si>
  <si>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</si>
  <si>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</si>
  <si>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</si>
  <si>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</si>
  <si>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</si>
  <si>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</si>
  <si>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</si>
  <si>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</si>
  <si>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</si>
  <si>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</si>
  <si>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</si>
  <si>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</si>
  <si>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</si>
  <si>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</si>
  <si>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</si>
  <si>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</si>
  <si>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</si>
  <si>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</si>
  <si>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</si>
  <si>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</si>
  <si>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</si>
  <si>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</si>
  <si>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</si>
  <si>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</si>
  <si>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</si>
  <si>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</si>
  <si>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</si>
  <si>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</si>
  <si>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</si>
  <si>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</si>
  <si>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</si>
  <si>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</si>
  <si>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</si>
  <si>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</si>
  <si>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</si>
  <si>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</si>
  <si>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</si>
  <si>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</si>
  <si>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</si>
  <si>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</si>
  <si>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</si>
  <si>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</si>
  <si>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</si>
  <si>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</si>
  <si>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</si>
  <si>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</si>
  <si>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</si>
  <si>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</si>
  <si>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</si>
  <si>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</si>
  <si>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</si>
  <si>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</si>
  <si>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</si>
  <si>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</si>
  <si>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</si>
  <si>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</si>
  <si>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</si>
  <si>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</si>
  <si>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</si>
  <si>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</si>
  <si>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</si>
  <si>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</si>
  <si>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</si>
  <si>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</si>
  <si>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</si>
  <si>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</si>
  <si>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</si>
  <si>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</si>
  <si>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</si>
  <si>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</si>
  <si>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</si>
  <si>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</si>
  <si>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</si>
  <si>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</si>
  <si>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</si>
  <si>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</si>
  <si>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</si>
  <si>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</si>
  <si>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</si>
  <si>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</si>
  <si>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</si>
  <si>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</si>
  <si>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</si>
  <si>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</si>
  <si>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</si>
  <si>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</si>
  <si>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</si>
  <si>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</si>
  <si>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</si>
  <si>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</si>
  <si>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</si>
  <si>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</si>
  <si>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</si>
  <si>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</si>
  <si>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</si>
  <si>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</si>
  <si>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</si>
  <si>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</si>
  <si>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</si>
  <si>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</si>
  <si>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</si>
  <si>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</si>
  <si>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</si>
  <si>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</si>
  <si>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</si>
  <si>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</si>
  <si>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</si>
  <si>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</si>
  <si>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</si>
  <si>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</si>
  <si>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</si>
  <si>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</si>
  <si>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</si>
  <si>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</si>
  <si>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</si>
  <si>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</si>
  <si>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</si>
  <si>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</si>
  <si>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</si>
  <si>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</si>
  <si>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</si>
  <si>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</si>
  <si>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</si>
  <si>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</si>
  <si>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</si>
  <si>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</si>
  <si>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</si>
  <si>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</si>
  <si>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</si>
  <si>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</si>
  <si>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</si>
  <si>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</si>
  <si>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</si>
  <si>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</si>
  <si>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</si>
  <si>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</si>
  <si>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</si>
  <si>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</si>
  <si>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</si>
  <si>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</si>
  <si>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</si>
  <si>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</si>
  <si>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</si>
  <si>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</si>
  <si>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</si>
  <si>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</si>
  <si>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</si>
  <si>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</si>
  <si>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</si>
  <si>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</si>
  <si>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</si>
  <si>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</si>
  <si>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</si>
  <si>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</si>
  <si>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</si>
  <si>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</si>
  <si>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</si>
  <si>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</si>
  <si>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</si>
  <si>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</si>
  <si>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</si>
  <si>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</si>
  <si>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</si>
  <si>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</si>
  <si>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</si>
  <si>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</si>
  <si>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</si>
  <si>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</si>
  <si>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</si>
  <si>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</si>
  <si>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</si>
  <si>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</si>
  <si>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</si>
  <si>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</si>
  <si>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</si>
  <si>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</si>
  <si>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</si>
  <si>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</si>
  <si>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</si>
  <si>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</si>
  <si>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</si>
  <si>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</si>
  <si>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</si>
  <si>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</si>
  <si>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</si>
  <si>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</si>
  <si>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</si>
  <si>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</si>
  <si>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</si>
  <si>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</si>
  <si>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</si>
  <si>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</si>
  <si>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</si>
  <si>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</si>
  <si>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</si>
  <si>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</si>
  <si>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</si>
  <si>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</si>
  <si>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</si>
  <si>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</si>
  <si>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</si>
  <si>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</si>
  <si>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</si>
  <si>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</si>
  <si>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</si>
  <si>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</si>
  <si>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</si>
  <si>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</si>
  <si>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</si>
  <si>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</si>
  <si>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</si>
  <si>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</si>
  <si>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</si>
  <si>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</si>
  <si>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</si>
  <si>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</si>
  <si>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</si>
  <si>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</si>
  <si>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</si>
  <si>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</si>
  <si>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</si>
  <si>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</si>
  <si>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</si>
  <si>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</si>
  <si>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</si>
  <si>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</si>
  <si>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</si>
  <si>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</si>
  <si>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</si>
  <si>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</si>
  <si>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</si>
  <si>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</si>
  <si>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</si>
  <si>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</si>
  <si>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</si>
  <si>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</si>
  <si>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</si>
  <si>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</si>
  <si>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</si>
  <si>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</si>
  <si>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</si>
  <si>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</si>
  <si>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</si>
  <si>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</si>
  <si>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</si>
  <si>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</si>
  <si>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</si>
  <si>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</si>
  <si>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</si>
  <si>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</si>
  <si>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</si>
  <si>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</si>
  <si>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</si>
  <si>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</si>
  <si>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</si>
  <si>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</si>
  <si>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</si>
  <si>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</si>
  <si>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</si>
  <si>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</si>
  <si>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</si>
  <si>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</si>
  <si>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</si>
  <si>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</si>
  <si>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</si>
  <si>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</si>
  <si>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</si>
  <si>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</si>
  <si>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</si>
  <si>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</si>
  <si>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</si>
  <si>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</si>
  <si>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</si>
  <si>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</si>
  <si>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</si>
  <si>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</si>
  <si>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</si>
  <si>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</si>
  <si>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</si>
  <si>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</si>
  <si>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</si>
  <si>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</si>
  <si>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</si>
  <si>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</si>
  <si>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</si>
  <si>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</si>
  <si>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</si>
  <si>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</si>
  <si>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</si>
  <si>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</si>
  <si>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</si>
  <si>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</si>
  <si>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</si>
  <si>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</si>
  <si>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</si>
  <si>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</si>
  <si>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</si>
  <si>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</si>
  <si>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</si>
  <si>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</si>
  <si>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</si>
  <si>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</si>
  <si>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</si>
  <si>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</si>
  <si>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</si>
  <si>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</si>
  <si>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</si>
  <si>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</si>
  <si>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</si>
  <si>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</si>
  <si>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</si>
  <si>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</si>
  <si>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</si>
  <si>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</si>
  <si>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</si>
  <si>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</si>
  <si>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</si>
  <si>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</si>
  <si>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</si>
  <si>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</si>
  <si>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</si>
  <si>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</si>
  <si>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</si>
  <si>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</si>
  <si>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</si>
  <si>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</si>
  <si>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</si>
  <si>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</si>
  <si>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</si>
  <si>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</si>
  <si>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</si>
  <si>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</si>
  <si>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</si>
  <si>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</si>
  <si>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</si>
  <si>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</si>
  <si>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</si>
  <si>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</si>
  <si>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</si>
  <si>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</si>
  <si>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</si>
  <si>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</si>
  <si>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</si>
  <si>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</si>
  <si>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</si>
  <si>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</si>
  <si>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</si>
  <si>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</si>
  <si>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</si>
  <si>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</si>
  <si>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</si>
  <si>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</si>
  <si>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</si>
  <si>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</si>
  <si>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</si>
  <si>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</si>
  <si>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</si>
  <si>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</si>
  <si>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</si>
  <si>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</si>
  <si>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</si>
  <si>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</si>
  <si>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</si>
  <si>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</si>
  <si>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</si>
  <si>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</si>
  <si>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</si>
  <si>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</si>
  <si>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</si>
  <si>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</si>
  <si>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</si>
  <si>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</si>
  <si>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</si>
  <si>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</si>
  <si>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</si>
  <si>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</si>
  <si>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</si>
  <si>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</si>
  <si>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</si>
  <si>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</si>
  <si>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</si>
  <si>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</si>
  <si>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</si>
  <si>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</si>
  <si>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</si>
  <si>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</si>
  <si>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</si>
  <si>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</si>
  <si>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</si>
  <si>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</si>
  <si>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</si>
  <si>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</si>
  <si>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</si>
  <si>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</si>
  <si>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</si>
  <si>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</si>
  <si>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</si>
  <si>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</si>
  <si>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</si>
  <si>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</si>
  <si>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</si>
  <si>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</si>
  <si>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</si>
  <si>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</si>
  <si>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</si>
  <si>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</si>
  <si>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</si>
  <si>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</si>
  <si>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</si>
  <si>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</si>
  <si>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</si>
  <si>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</si>
  <si>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</si>
  <si>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</si>
  <si>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</si>
  <si>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</si>
  <si>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</si>
  <si>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</si>
  <si>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</si>
  <si>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</si>
  <si>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</si>
  <si>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</si>
  <si>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</si>
  <si>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</si>
  <si>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</si>
  <si>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</si>
  <si>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</si>
  <si>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</si>
  <si>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</si>
  <si>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</si>
  <si>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</si>
  <si>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</si>
  <si>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</si>
  <si>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</si>
  <si>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</si>
  <si>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</si>
  <si>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</si>
  <si>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</si>
  <si>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</si>
  <si>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</si>
  <si>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</si>
  <si>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</si>
  <si>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</si>
  <si>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</si>
  <si>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</si>
  <si>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</si>
  <si>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</si>
  <si>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</si>
  <si>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</si>
  <si>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</si>
  <si>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</si>
  <si>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</si>
  <si>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</si>
  <si>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</si>
  <si>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</si>
  <si>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</si>
  <si>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</si>
  <si>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</si>
  <si>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</si>
  <si>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</si>
  <si>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</si>
  <si>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</si>
  <si>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</si>
  <si>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</si>
  <si>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</si>
  <si>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</si>
  <si>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</si>
  <si>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</si>
  <si>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</si>
  <si>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</si>
  <si>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</si>
  <si>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</si>
  <si>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</si>
  <si>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</si>
  <si>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</si>
  <si>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</si>
  <si>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</si>
  <si>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</si>
  <si>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</si>
  <si>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</si>
  <si>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</si>
  <si>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</si>
  <si>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</si>
  <si>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</si>
  <si>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</si>
  <si>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</si>
  <si>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</si>
  <si>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</si>
  <si>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</si>
  <si>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</si>
  <si>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</si>
  <si>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</si>
  <si>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</si>
  <si>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</si>
  <si>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</si>
  <si>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</si>
  <si>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</si>
  <si>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</si>
  <si>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</si>
  <si>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</si>
  <si>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</si>
  <si>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</si>
  <si>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</si>
  <si>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</si>
  <si>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</si>
  <si>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</si>
  <si>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</si>
  <si>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</si>
  <si>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</si>
  <si>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</si>
  <si>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</si>
  <si>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</si>
  <si>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</si>
  <si>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</si>
  <si>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</si>
  <si>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</si>
  <si>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</si>
  <si>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</si>
  <si>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</si>
  <si>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</si>
  <si>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</si>
  <si>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</si>
  <si>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</si>
  <si>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</si>
  <si>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</si>
  <si>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</si>
  <si>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</si>
  <si>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</si>
  <si>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</si>
  <si>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</si>
  <si>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</si>
  <si>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</si>
  <si>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</si>
  <si>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</si>
  <si>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</si>
  <si>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</si>
  <si>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</si>
  <si>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</si>
  <si>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</si>
  <si>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</si>
  <si>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</si>
  <si>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</si>
  <si>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</si>
  <si>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</si>
  <si>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</si>
  <si>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</si>
  <si>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</si>
  <si>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</si>
  <si>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</si>
  <si>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</si>
  <si>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</si>
  <si>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</si>
  <si>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</si>
  <si>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</si>
  <si>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</si>
  <si>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</si>
  <si>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</si>
  <si>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</si>
  <si>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</si>
  <si>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</si>
  <si>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</si>
  <si>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</si>
  <si>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</si>
  <si>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</si>
  <si>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</si>
  <si>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</si>
  <si>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</si>
  <si>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</si>
  <si>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</si>
  <si>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</si>
  <si>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</si>
  <si>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</si>
  <si>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</si>
  <si>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</si>
  <si>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</si>
  <si>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</si>
  <si>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</si>
  <si>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</si>
  <si>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</si>
  <si>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</si>
  <si>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</si>
  <si>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</si>
  <si>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</si>
  <si>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</si>
  <si>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</si>
  <si>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</si>
  <si>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</si>
  <si>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</si>
  <si>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</si>
  <si>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</si>
  <si>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</si>
  <si>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</si>
  <si>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</si>
  <si>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</si>
  <si>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</si>
  <si>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</si>
  <si>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</si>
  <si>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</si>
  <si>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</si>
  <si>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</si>
  <si>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</si>
  <si>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</si>
  <si>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</si>
  <si>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</si>
  <si>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</si>
  <si>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</si>
  <si>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</si>
  <si>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</si>
  <si>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</si>
  <si>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</si>
  <si>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</si>
  <si>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</si>
  <si>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</si>
  <si>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</si>
  <si>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</si>
  <si>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</si>
  <si>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</si>
  <si>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</si>
  <si>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</si>
  <si>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</si>
  <si>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</si>
  <si>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</si>
  <si>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</si>
  <si>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</si>
  <si>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</si>
  <si>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</si>
  <si>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</si>
  <si>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</si>
  <si>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</si>
  <si>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</si>
  <si>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</si>
  <si>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</si>
  <si>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</si>
  <si>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</si>
  <si>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</si>
  <si>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</si>
  <si>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</si>
  <si>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</si>
  <si>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</si>
  <si>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</si>
  <si>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</si>
  <si>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</si>
  <si>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</si>
  <si>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</si>
  <si>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</si>
  <si>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</si>
  <si>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</si>
  <si>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</si>
  <si>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</si>
  <si>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</si>
  <si>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</si>
  <si>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</si>
  <si>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</si>
  <si>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</si>
  <si>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</si>
  <si>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</si>
  <si>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</si>
  <si>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</si>
  <si>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</si>
  <si>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</si>
  <si>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</si>
  <si>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</si>
  <si>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</si>
  <si>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</si>
  <si>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</si>
  <si>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</si>
  <si>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</si>
  <si>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</si>
  <si>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</si>
  <si>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</si>
  <si>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</si>
  <si>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</si>
  <si>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</si>
  <si>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</si>
  <si>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</si>
  <si>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</si>
  <si>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</si>
  <si>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</si>
  <si>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</si>
  <si>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</si>
  <si>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</si>
  <si>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</si>
  <si>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</si>
  <si>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</si>
  <si>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</si>
  <si>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</si>
  <si>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</si>
  <si>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</si>
  <si>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</si>
  <si>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</si>
  <si>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</si>
  <si>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</si>
  <si>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</si>
  <si>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</si>
  <si>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</si>
  <si>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</si>
  <si>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</si>
  <si>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</si>
  <si>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</si>
  <si>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</si>
  <si>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</si>
  <si>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</si>
  <si>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</si>
  <si>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</si>
  <si>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</si>
  <si>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</si>
  <si>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</si>
  <si>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</si>
  <si>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</si>
  <si>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</si>
  <si>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</si>
  <si>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</si>
  <si>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</si>
  <si>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</si>
  <si>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</si>
  <si>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</si>
  <si>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</si>
  <si>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</si>
  <si>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</si>
  <si>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</si>
  <si>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</si>
  <si>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</si>
  <si>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</si>
  <si>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</si>
  <si>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</si>
  <si>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</si>
  <si>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</si>
  <si>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</si>
  <si>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</si>
  <si>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</si>
  <si>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</si>
  <si>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</si>
  <si>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</si>
  <si>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</si>
  <si>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</si>
  <si>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</si>
  <si>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</si>
  <si>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</si>
  <si>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</si>
  <si>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</si>
  <si>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</si>
  <si>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</si>
  <si>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</si>
  <si>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</si>
  <si>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</si>
  <si>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</si>
  <si>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</si>
  <si>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</si>
  <si>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</si>
  <si>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</si>
  <si>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</si>
  <si>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</si>
  <si>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</si>
  <si>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</si>
  <si>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</si>
  <si>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</si>
  <si>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</si>
  <si>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</si>
  <si>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</si>
  <si>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</si>
  <si>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</si>
  <si>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</si>
  <si>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</si>
  <si>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</si>
  <si>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</si>
  <si>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</si>
  <si>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</si>
  <si>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</si>
  <si>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</si>
  <si>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</si>
  <si>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</si>
  <si>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</si>
  <si>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</si>
  <si>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</si>
  <si>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</si>
  <si>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</si>
  <si>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</si>
  <si>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</si>
  <si>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</si>
  <si>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</si>
  <si>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</si>
  <si>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</si>
  <si>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</si>
  <si>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</si>
  <si>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</si>
  <si>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</si>
  <si>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</si>
  <si>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</si>
  <si>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</si>
  <si>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</si>
  <si>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</si>
  <si>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</si>
  <si>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</si>
  <si>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</si>
  <si>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</si>
  <si>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</si>
  <si>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</si>
  <si>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</si>
  <si>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</si>
  <si>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</si>
  <si>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</si>
  <si>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</si>
  <si>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</si>
  <si>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</si>
  <si>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</si>
  <si>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</si>
  <si>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</si>
  <si>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</si>
  <si>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</si>
  <si>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</si>
  <si>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</si>
  <si>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</si>
  <si>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</si>
  <si>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</si>
  <si>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</si>
  <si>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</si>
  <si>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</si>
  <si>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</si>
  <si>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</si>
  <si>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</si>
  <si>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</si>
  <si>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</si>
  <si>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</si>
  <si>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</si>
  <si>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</si>
  <si>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</si>
  <si>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</si>
  <si>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</si>
  <si>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</si>
  <si>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</si>
  <si>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</si>
  <si>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</si>
  <si>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</si>
  <si>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</si>
  <si>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</si>
  <si>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</si>
  <si>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</si>
  <si>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</si>
  <si>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</si>
  <si>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</si>
  <si>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</si>
  <si>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</si>
  <si>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</si>
  <si>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</si>
  <si>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</si>
  <si>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</si>
  <si>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</si>
  <si>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</si>
  <si>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</si>
  <si>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</si>
  <si>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</si>
  <si>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</si>
  <si>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</si>
  <si>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</si>
  <si>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</si>
  <si>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</si>
  <si>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</si>
  <si>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</si>
  <si>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</si>
  <si>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</si>
  <si>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</si>
  <si>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</si>
  <si>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</si>
  <si>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</si>
  <si>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</si>
  <si>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</si>
  <si>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</si>
  <si>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</si>
  <si>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</si>
  <si>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</si>
  <si>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</si>
  <si>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</si>
  <si>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</si>
  <si>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</si>
  <si>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</si>
  <si>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</si>
  <si>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</si>
  <si>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</si>
  <si>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</si>
  <si>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</si>
  <si>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</si>
  <si>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</si>
  <si>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</si>
  <si>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</si>
  <si>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</si>
  <si>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</si>
  <si>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</si>
  <si>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</si>
  <si>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</si>
  <si>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</si>
  <si>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</si>
  <si>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</si>
  <si>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</si>
  <si>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</si>
  <si>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</si>
  <si>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</si>
  <si>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</si>
  <si>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</si>
  <si>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</si>
  <si>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</si>
  <si>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</si>
  <si>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</si>
  <si>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</si>
  <si>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</si>
  <si>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</si>
  <si>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</si>
  <si>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</si>
  <si>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</si>
  <si>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</si>
  <si>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</si>
  <si>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</si>
  <si>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</si>
  <si>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</si>
  <si>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</si>
  <si>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</si>
  <si>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</si>
  <si>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</si>
  <si>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</si>
  <si>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</si>
  <si>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</si>
  <si>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</si>
  <si>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</si>
  <si>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</si>
  <si>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</si>
  <si>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</si>
  <si>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</si>
  <si>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</si>
  <si>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</si>
  <si>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</si>
  <si>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</si>
  <si>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</si>
  <si>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</si>
  <si>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</si>
  <si>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</si>
  <si>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</si>
  <si>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</si>
  <si>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</si>
  <si>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</si>
  <si>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</si>
  <si>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</si>
  <si>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</si>
  <si>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</si>
  <si>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</si>
  <si>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</si>
  <si>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</si>
  <si>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</si>
  <si>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</si>
  <si>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</si>
  <si>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</si>
  <si>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</si>
  <si>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</si>
  <si>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</si>
  <si>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</si>
  <si>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</si>
  <si>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</si>
  <si>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</si>
  <si>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</si>
  <si>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</si>
  <si>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</si>
  <si>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</si>
  <si>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</si>
  <si>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</si>
  <si>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</si>
  <si>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</si>
  <si>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</si>
  <si>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</si>
  <si>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</si>
  <si>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</si>
  <si>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</si>
  <si>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</si>
  <si>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</si>
  <si>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</si>
  <si>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</si>
  <si>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</si>
  <si>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</si>
  <si>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</si>
  <si>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</si>
  <si>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</si>
  <si>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</si>
  <si>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</si>
  <si>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</si>
  <si>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</si>
  <si>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</si>
  <si>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</si>
  <si>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</si>
  <si>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</si>
  <si>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</si>
  <si>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</si>
  <si>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</si>
  <si>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</si>
  <si>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</si>
  <si>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</si>
  <si>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</si>
  <si>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</si>
  <si>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</si>
  <si>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</si>
  <si>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</si>
  <si>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</si>
  <si>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</si>
  <si>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</si>
  <si>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</si>
  <si>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</si>
  <si>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</si>
  <si>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</si>
  <si>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</si>
  <si>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</si>
  <si>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</si>
  <si>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</si>
  <si>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</si>
  <si>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</si>
  <si>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</si>
  <si>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</si>
  <si>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</si>
  <si>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</si>
  <si>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</si>
  <si>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</si>
  <si>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</si>
  <si>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</si>
  <si>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</si>
  <si>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</si>
  <si>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</si>
  <si>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</si>
  <si>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</si>
  <si>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</si>
  <si>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</si>
  <si>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</si>
  <si>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</si>
  <si>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</si>
  <si>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</si>
  <si>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</si>
  <si>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</si>
  <si>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</si>
  <si>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</si>
  <si>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</si>
  <si>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</si>
  <si>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</si>
  <si>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</si>
  <si>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</si>
  <si>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</si>
  <si>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</si>
  <si>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</si>
  <si>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</si>
  <si>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</si>
  <si>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</si>
  <si>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</si>
  <si>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</si>
  <si>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</si>
  <si>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</si>
  <si>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</si>
  <si>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</si>
  <si>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</si>
  <si>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</si>
  <si>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</si>
  <si>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</si>
  <si>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</si>
  <si>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</si>
  <si>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</si>
  <si>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</si>
  <si>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</si>
  <si>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</si>
  <si>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</si>
  <si>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</si>
  <si>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</si>
  <si>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</si>
  <si>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</si>
  <si>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</si>
  <si>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</si>
  <si>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</si>
  <si>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</si>
  <si>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</si>
  <si>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</si>
  <si>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</si>
  <si>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</si>
  <si>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</si>
  <si>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</si>
  <si>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</si>
  <si>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</si>
  <si>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</si>
  <si>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</si>
  <si>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</si>
  <si>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</si>
  <si>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</si>
  <si>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</si>
  <si>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</si>
  <si>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</si>
  <si>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</si>
  <si>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</si>
  <si>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</si>
  <si>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</si>
  <si>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</si>
  <si>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</si>
  <si>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</si>
  <si>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</si>
  <si>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</si>
  <si>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</si>
  <si>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</si>
  <si>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</si>
  <si>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</si>
  <si>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</si>
  <si>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</si>
  <si>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</si>
  <si>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</si>
  <si>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</si>
  <si>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</si>
  <si>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</si>
  <si>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</si>
  <si>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</si>
  <si>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</si>
  <si>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</si>
  <si>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</si>
  <si>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</si>
  <si>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</si>
  <si>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</si>
  <si>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</si>
  <si>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</si>
  <si>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</si>
  <si>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</si>
  <si>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</si>
  <si>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</si>
  <si>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</si>
  <si>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</si>
  <si>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</si>
  <si>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</si>
  <si>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</si>
  <si>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</si>
  <si>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</si>
  <si>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</si>
  <si>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</si>
  <si>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</si>
  <si>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</si>
  <si>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</si>
  <si>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</si>
  <si>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</si>
  <si>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</si>
  <si>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</si>
  <si>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</si>
  <si>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</si>
  <si>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</si>
  <si>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</si>
  <si>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</si>
  <si>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</si>
  <si>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</si>
  <si>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</si>
  <si>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</si>
  <si>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</si>
  <si>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</si>
  <si>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</si>
  <si>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</si>
  <si>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</si>
  <si>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</si>
  <si>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</si>
  <si>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</si>
  <si>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</si>
  <si>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</si>
  <si>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</si>
  <si>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</si>
  <si>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</si>
  <si>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</si>
  <si>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</si>
  <si>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</si>
  <si>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</si>
  <si>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</si>
  <si>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</si>
  <si>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</si>
  <si>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</si>
  <si>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</si>
  <si>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</si>
  <si>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</si>
  <si>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</si>
  <si>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</si>
  <si>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</si>
  <si>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</si>
  <si>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</si>
  <si>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</si>
  <si>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</si>
  <si>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</si>
  <si>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</si>
  <si>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</si>
  <si>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</si>
  <si>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</si>
  <si>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</si>
  <si>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</si>
  <si>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</si>
  <si>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</si>
  <si>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</si>
  <si>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</si>
  <si>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</si>
  <si>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</si>
  <si>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</si>
  <si>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</si>
  <si>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</si>
  <si>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</si>
  <si>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</si>
  <si>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</si>
  <si>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</si>
  <si>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</si>
  <si>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</si>
  <si>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</si>
  <si>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</si>
  <si>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</si>
  <si>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</si>
  <si>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</si>
  <si>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</si>
  <si>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</si>
  <si>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</si>
  <si>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</si>
  <si>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</si>
  <si>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</si>
  <si>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</si>
  <si>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</si>
  <si>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</si>
  <si>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</si>
  <si>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</si>
  <si>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</si>
  <si>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</si>
  <si>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</si>
  <si>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</si>
  <si>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</si>
  <si>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</si>
  <si>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</si>
  <si>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</si>
  <si>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</si>
  <si>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</si>
  <si>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</si>
  <si>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</si>
  <si>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</si>
  <si>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</si>
  <si>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</si>
  <si>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</si>
  <si>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</si>
  <si>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</si>
  <si>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</si>
  <si>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</si>
  <si>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</si>
  <si>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</si>
  <si>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</si>
  <si>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</si>
  <si>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</si>
  <si>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</si>
  <si>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</si>
  <si>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</si>
  <si>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</si>
  <si>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</si>
  <si>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</si>
  <si>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</si>
  <si>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</si>
  <si>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</si>
  <si>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</si>
  <si>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</si>
  <si>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</si>
  <si>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</si>
  <si>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</si>
  <si>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</si>
  <si>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</si>
  <si>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</si>
  <si>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</si>
  <si>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</si>
  <si>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</si>
  <si>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</si>
  <si>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</si>
  <si>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</si>
  <si>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</si>
  <si>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</si>
  <si>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</si>
  <si>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</si>
  <si>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</si>
  <si>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</si>
  <si>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</si>
  <si>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</si>
  <si>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</si>
  <si>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</si>
  <si>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</si>
  <si>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</si>
  <si>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</si>
  <si>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</si>
  <si>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</si>
  <si>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</si>
  <si>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</si>
  <si>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</si>
  <si>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</si>
  <si>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</si>
  <si>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</si>
  <si>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</si>
  <si>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</si>
  <si>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</si>
  <si>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</si>
  <si>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</si>
  <si>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</si>
  <si>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</si>
  <si>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</si>
  <si>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</si>
  <si>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</si>
  <si>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</si>
  <si>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</si>
  <si>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</si>
  <si>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</si>
  <si>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</si>
  <si>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</si>
  <si>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</si>
  <si>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</si>
  <si>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</si>
  <si>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</si>
  <si>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</si>
  <si>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</si>
  <si>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</si>
  <si>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</si>
  <si>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</si>
  <si>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</si>
  <si>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</si>
  <si>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</si>
  <si>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</si>
  <si>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</si>
  <si>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</si>
  <si>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</si>
  <si>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</si>
  <si>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</si>
  <si>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</si>
  <si>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</si>
  <si>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</si>
  <si>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</si>
  <si>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</si>
  <si>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</si>
  <si>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</si>
  <si>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</si>
  <si>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</si>
  <si>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</si>
  <si>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</si>
  <si>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</si>
  <si>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</si>
  <si>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</si>
  <si>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</si>
  <si>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</si>
  <si>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</si>
  <si>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</si>
  <si>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</si>
  <si>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</si>
  <si>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</si>
  <si>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</si>
  <si>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</si>
  <si>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</si>
  <si>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</si>
  <si>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</si>
  <si>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</si>
  <si>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</si>
  <si>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</si>
  <si>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</si>
  <si>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</si>
  <si>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</si>
  <si>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</si>
  <si>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</si>
  <si>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</si>
  <si>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</si>
  <si>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</si>
  <si>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</si>
  <si>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</si>
  <si>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</si>
  <si>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</si>
  <si>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</si>
  <si>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</si>
  <si>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</si>
  <si>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</si>
  <si>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</si>
  <si>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</si>
  <si>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</si>
  <si>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</si>
  <si>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</si>
  <si>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</si>
  <si>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</si>
  <si>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</si>
  <si>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</si>
  <si>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</si>
  <si>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</si>
  <si>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</si>
  <si>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</si>
  <si>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</si>
  <si>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</si>
  <si>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</si>
  <si>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</si>
  <si>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</si>
  <si>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</si>
  <si>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</si>
  <si>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</si>
  <si>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</si>
  <si>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</si>
  <si>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</si>
  <si>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</si>
  <si>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</si>
  <si>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</si>
  <si>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</si>
  <si>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</si>
  <si>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</si>
  <si>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</si>
  <si>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</si>
  <si>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</si>
  <si>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</si>
  <si>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</si>
  <si>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</si>
  <si>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</si>
  <si>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</si>
  <si>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</si>
  <si>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</si>
  <si>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</si>
  <si>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</si>
  <si>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</si>
  <si>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</si>
  <si>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</si>
  <si>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</si>
  <si>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</si>
  <si>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</si>
  <si>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</si>
  <si>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</si>
  <si>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</si>
  <si>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</si>
  <si>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</si>
  <si>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</si>
  <si>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</si>
  <si>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</si>
  <si>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</si>
  <si>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</si>
  <si>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</si>
  <si>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</si>
  <si>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</si>
  <si>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</si>
  <si>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</si>
  <si>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</si>
  <si>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</si>
  <si>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</si>
  <si>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</si>
  <si>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</si>
  <si>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</si>
  <si>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</si>
  <si>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</si>
  <si>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</si>
  <si>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</si>
  <si>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</si>
  <si>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</si>
  <si>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</si>
  <si>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</si>
  <si>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</si>
  <si>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</si>
  <si>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</si>
  <si>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</si>
  <si>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</si>
  <si>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</si>
  <si>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</si>
  <si>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</si>
  <si>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</si>
  <si>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</si>
  <si>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</si>
  <si>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</si>
  <si>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</si>
  <si>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</si>
  <si>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</si>
  <si>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</si>
  <si>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</si>
  <si>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</si>
  <si>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</si>
  <si>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</si>
  <si>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</si>
  <si>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</si>
  <si>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</si>
  <si>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</si>
  <si>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</si>
  <si>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</si>
  <si>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</si>
  <si>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</si>
  <si>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</si>
  <si>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</si>
  <si>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</si>
  <si>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</si>
  <si>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</si>
  <si>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</si>
  <si>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</si>
  <si>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</si>
  <si>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</si>
  <si>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</si>
  <si>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</si>
  <si>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</si>
  <si>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</si>
  <si>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</si>
  <si>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</si>
  <si>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</si>
  <si>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</si>
  <si>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</si>
  <si>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</si>
  <si>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</si>
  <si>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</si>
  <si>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</si>
  <si>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</si>
  <si>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</si>
  <si>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</si>
  <si>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</si>
  <si>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</si>
  <si>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</si>
  <si>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</si>
  <si>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</si>
  <si>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</si>
  <si>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</si>
  <si>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</si>
  <si>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</si>
  <si>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</si>
  <si>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</si>
  <si>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</si>
  <si>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</si>
  <si>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</si>
  <si>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</si>
  <si>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</si>
  <si>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</si>
  <si>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</si>
  <si>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</si>
  <si>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</si>
  <si>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</si>
  <si>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</si>
  <si>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</si>
  <si>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</si>
  <si>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</si>
  <si>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</si>
  <si>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</si>
  <si>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</si>
  <si>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</si>
  <si>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</si>
  <si>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</si>
  <si>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</si>
  <si>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</si>
  <si>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</si>
  <si>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</si>
  <si>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</si>
  <si>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</si>
  <si>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</si>
  <si>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</si>
  <si>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</si>
  <si>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</si>
  <si>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</si>
  <si>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</si>
  <si>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</si>
  <si>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</si>
  <si>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</si>
  <si>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</si>
  <si>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</si>
  <si>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</si>
  <si>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</si>
  <si>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</si>
  <si>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</si>
  <si>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</si>
  <si>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</si>
  <si>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</si>
  <si>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</si>
  <si>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</si>
  <si>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</si>
  <si>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</si>
  <si>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</si>
  <si>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</si>
  <si>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</si>
  <si>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</si>
  <si>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</si>
  <si>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</si>
  <si>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</si>
  <si>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</si>
  <si>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</si>
  <si>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</si>
  <si>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</si>
  <si>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</si>
  <si>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</si>
  <si>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</si>
  <si>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</si>
  <si>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</si>
  <si>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</si>
  <si>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</si>
  <si>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</si>
  <si>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</si>
  <si>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</si>
  <si>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</si>
  <si>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</si>
  <si>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</si>
  <si>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</si>
  <si>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</si>
  <si>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</si>
  <si>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</si>
  <si>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</si>
  <si>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</si>
  <si>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</si>
  <si>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</si>
  <si>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</si>
  <si>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</si>
  <si>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</si>
  <si>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</si>
  <si>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</si>
  <si>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</si>
  <si>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</si>
  <si>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</si>
  <si>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</si>
  <si>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</si>
  <si>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</si>
  <si>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</si>
  <si>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</si>
  <si>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</si>
  <si>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</si>
  <si>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</si>
  <si>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</si>
  <si>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</si>
  <si>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</si>
  <si>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</si>
  <si>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</si>
  <si>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</si>
  <si>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</si>
  <si>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</si>
  <si>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</si>
  <si>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</si>
  <si>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</si>
  <si>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</si>
  <si>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</si>
  <si>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</si>
  <si>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</si>
  <si>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</si>
  <si>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</si>
  <si>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</si>
  <si>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</si>
  <si>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</si>
  <si>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</si>
  <si>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</si>
  <si>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</si>
  <si>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</si>
  <si>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</si>
  <si>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</si>
  <si>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</si>
  <si>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</si>
  <si>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</si>
  <si>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</si>
  <si>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</si>
  <si>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</si>
  <si>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</si>
  <si>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</si>
  <si>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</si>
  <si>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</si>
  <si>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</si>
  <si>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</si>
  <si>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</si>
  <si>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</si>
  <si>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</si>
  <si>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</si>
  <si>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</si>
  <si>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</si>
  <si>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</si>
  <si>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</si>
  <si>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</si>
  <si>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</si>
  <si>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</si>
  <si>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</si>
  <si>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</si>
  <si>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</si>
  <si>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</si>
  <si>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</si>
  <si>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</si>
  <si>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</si>
  <si>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</si>
  <si>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</si>
  <si>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</si>
  <si>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</si>
  <si>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</si>
  <si>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</si>
  <si>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</si>
  <si>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</si>
  <si>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</si>
  <si>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</si>
  <si>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</si>
  <si>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</si>
  <si>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</si>
  <si>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</si>
  <si>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</si>
  <si>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</si>
  <si>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</si>
  <si>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</si>
  <si>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</si>
  <si>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</si>
  <si>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</si>
  <si>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</si>
  <si>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</si>
  <si>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</si>
  <si>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</si>
  <si>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</si>
  <si>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</si>
  <si>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</si>
  <si>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</si>
  <si>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</si>
  <si>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</si>
  <si>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</si>
  <si>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</si>
  <si>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</si>
  <si>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</si>
  <si>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</si>
  <si>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</si>
  <si>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</si>
  <si>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</si>
  <si>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</si>
  <si>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</si>
  <si>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</si>
  <si>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</si>
  <si>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</si>
  <si>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</si>
  <si>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</si>
  <si>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</si>
  <si>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</si>
  <si>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</si>
  <si>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</si>
  <si>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</si>
  <si>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</si>
  <si>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</si>
  <si>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</si>
  <si>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</si>
  <si>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</si>
  <si>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</si>
  <si>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</si>
  <si>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</si>
  <si>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</si>
  <si>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</si>
  <si>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</si>
  <si>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</si>
  <si>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</si>
  <si>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</si>
  <si>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</si>
  <si>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</si>
  <si>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</si>
  <si>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</si>
  <si>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</si>
  <si>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</si>
  <si>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</si>
  <si>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</si>
  <si>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</si>
  <si>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</si>
  <si>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</si>
  <si>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</si>
  <si>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</si>
  <si>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</si>
  <si>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</si>
  <si>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</si>
  <si>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</si>
  <si>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</si>
  <si>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</si>
  <si>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</si>
  <si>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</si>
  <si>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</si>
  <si>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</si>
  <si>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</si>
  <si>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</si>
  <si>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</si>
  <si>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</si>
  <si>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</si>
  <si>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</si>
  <si>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</si>
  <si>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</si>
  <si>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</si>
  <si>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</si>
  <si>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</si>
  <si>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</si>
  <si>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</si>
  <si>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</si>
  <si>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</si>
  <si>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</si>
  <si>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</si>
  <si>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</si>
  <si>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</si>
  <si>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</si>
  <si>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</si>
  <si>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</si>
  <si>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</si>
  <si>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</si>
  <si>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</si>
  <si>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</si>
  <si>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</si>
  <si>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</si>
  <si>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</si>
  <si>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</si>
  <si>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</si>
  <si>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</si>
  <si>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</si>
  <si>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</si>
  <si>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</si>
  <si>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</si>
  <si>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</si>
  <si>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</si>
  <si>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</si>
  <si>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</si>
  <si>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</si>
  <si>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</si>
  <si>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</si>
  <si>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</si>
  <si>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</si>
  <si>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</si>
  <si>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</si>
  <si>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</si>
  <si>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</si>
  <si>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</si>
  <si>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</si>
  <si>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</si>
  <si>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</si>
  <si>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</si>
  <si>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</si>
  <si>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</si>
  <si>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</si>
  <si>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</si>
  <si>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</si>
  <si>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</si>
  <si>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</si>
  <si>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</si>
  <si>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</si>
  <si>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</si>
  <si>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</si>
  <si>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</si>
  <si>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</si>
  <si>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</si>
  <si>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</si>
  <si>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</si>
  <si>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</si>
  <si>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</si>
  <si>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</si>
  <si>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</si>
  <si>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</si>
  <si>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</si>
  <si>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</si>
  <si>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</si>
  <si>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</si>
  <si>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</si>
  <si>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</si>
  <si>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</si>
  <si>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</si>
  <si>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</si>
  <si>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</si>
  <si>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</si>
  <si>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</si>
  <si>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</si>
  <si>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</si>
  <si>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</si>
  <si>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</si>
  <si>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</si>
  <si>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</si>
  <si>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</si>
  <si>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</si>
  <si>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</si>
  <si>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</si>
  <si>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</si>
  <si>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</si>
  <si>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</si>
  <si>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</si>
  <si>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</si>
  <si>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</si>
  <si>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</si>
  <si>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</si>
  <si>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</si>
  <si>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</si>
  <si>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</si>
  <si>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</si>
  <si>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</si>
  <si>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</si>
  <si>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</si>
  <si>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</si>
  <si>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</si>
  <si>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</si>
  <si>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</si>
  <si>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</si>
  <si>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</si>
  <si>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</si>
  <si>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</si>
  <si>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</si>
  <si>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</si>
  <si>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</si>
  <si>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</si>
  <si>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</si>
  <si>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</si>
  <si>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</si>
  <si>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</si>
  <si>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</si>
  <si>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</si>
  <si>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</si>
  <si>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</si>
  <si>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</si>
  <si>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</si>
  <si>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</si>
  <si>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</si>
  <si>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</si>
  <si>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</si>
  <si>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</si>
  <si>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</si>
  <si>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</si>
  <si>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</si>
  <si>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</si>
  <si>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</si>
  <si>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</si>
  <si>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</si>
  <si>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</si>
  <si>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</si>
  <si>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</si>
  <si>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</si>
  <si>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</si>
  <si>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</si>
  <si>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</si>
  <si>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</si>
  <si>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</si>
  <si>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</si>
  <si>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</si>
  <si>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</si>
  <si>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</si>
  <si>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</si>
  <si>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</si>
  <si>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</si>
  <si>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</si>
  <si>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</si>
  <si>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</si>
  <si>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</si>
  <si>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</si>
  <si>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</si>
  <si>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</si>
  <si>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</si>
  <si>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</si>
  <si>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</si>
  <si>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</si>
  <si>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</si>
  <si>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</si>
  <si>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</si>
  <si>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</si>
  <si>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</si>
  <si>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</si>
  <si>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</si>
  <si>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</si>
  <si>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</si>
  <si>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</si>
  <si>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</si>
  <si>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</si>
  <si>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</si>
  <si>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</si>
  <si>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</si>
  <si>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</si>
  <si>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</si>
  <si>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</si>
  <si>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</si>
  <si>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</si>
  <si>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</si>
  <si>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</si>
  <si>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</si>
  <si>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</si>
  <si>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</si>
  <si>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</si>
  <si>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</si>
  <si>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</si>
  <si>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</si>
  <si>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</si>
  <si>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</si>
  <si>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</si>
  <si>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</si>
  <si>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</si>
  <si>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</si>
  <si>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</si>
  <si>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</si>
  <si>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</si>
  <si>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</si>
  <si>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</si>
  <si>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</si>
  <si>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</si>
  <si>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</si>
  <si>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</si>
  <si>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</si>
  <si>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</si>
  <si>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</si>
  <si>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</si>
  <si>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</si>
  <si>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</si>
  <si>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</si>
  <si>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</si>
  <si>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</si>
  <si>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</si>
  <si>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</si>
  <si>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</si>
  <si>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</si>
  <si>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</si>
  <si>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</si>
  <si>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</si>
  <si>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</si>
  <si>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</si>
  <si>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</si>
  <si>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</si>
  <si>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</si>
  <si>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</si>
  <si>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</si>
  <si>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</si>
  <si>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</si>
  <si>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</si>
  <si>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</si>
  <si>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</si>
  <si>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</si>
  <si>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</si>
  <si>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</si>
  <si>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</si>
  <si>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</si>
  <si>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</si>
  <si>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</si>
  <si>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</si>
  <si>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</si>
  <si>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</si>
  <si>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</si>
  <si>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</si>
  <si>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</si>
  <si>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</si>
  <si>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</si>
  <si>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</si>
  <si>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</si>
  <si>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</si>
  <si>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</si>
  <si>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</si>
  <si>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</si>
  <si>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</si>
  <si>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</si>
  <si>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</si>
  <si>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</si>
  <si>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</si>
  <si>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</si>
  <si>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</si>
  <si>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</si>
  <si>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</si>
  <si>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</si>
  <si>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</si>
  <si>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</si>
  <si>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</si>
  <si>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</si>
  <si>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</si>
  <si>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</si>
  <si>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</si>
  <si>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</si>
  <si>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</si>
  <si>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</si>
  <si>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</si>
  <si>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</si>
  <si>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</si>
  <si>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</si>
  <si>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</si>
  <si>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</si>
  <si>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</si>
  <si>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</si>
  <si>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</si>
  <si>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</si>
  <si>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</si>
  <si>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</si>
  <si>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</si>
  <si>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</si>
  <si>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</si>
  <si>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</si>
  <si>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</si>
  <si>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</si>
  <si>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</si>
  <si>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</si>
  <si>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</si>
  <si>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</si>
  <si>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</si>
  <si>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</si>
  <si>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</si>
  <si>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</si>
  <si>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</si>
  <si>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</si>
  <si>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</si>
  <si>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</si>
  <si>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</si>
  <si>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</si>
  <si>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</si>
  <si>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</si>
  <si>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</si>
  <si>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</si>
  <si>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</si>
  <si>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</si>
  <si>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</si>
  <si>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</si>
  <si>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</si>
  <si>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</si>
  <si>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</si>
  <si>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</si>
  <si>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</si>
  <si>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</si>
  <si>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</si>
  <si>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</si>
  <si>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</si>
  <si>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</si>
  <si>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</si>
  <si>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</si>
  <si>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</si>
  <si>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</si>
  <si>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</si>
  <si>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</si>
  <si>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</si>
  <si>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</si>
  <si>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</si>
  <si>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</si>
  <si>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</si>
  <si>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</si>
  <si>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</si>
  <si>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</si>
  <si>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</si>
  <si>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</si>
  <si>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</si>
  <si>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</si>
  <si>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</si>
  <si>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</si>
  <si>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</si>
  <si>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</si>
  <si>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</si>
  <si>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</si>
  <si>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</si>
  <si>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</si>
  <si>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</si>
  <si>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</si>
  <si>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</si>
  <si>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</si>
  <si>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</si>
  <si>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</si>
  <si>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</si>
  <si>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</si>
  <si>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</si>
  <si>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</si>
  <si>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</si>
  <si>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</si>
  <si>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</si>
  <si>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</si>
  <si>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</si>
  <si>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</si>
  <si>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</si>
  <si>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</si>
  <si>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</si>
  <si>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</si>
  <si>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</si>
  <si>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</si>
  <si>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</si>
  <si>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</si>
  <si>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</si>
  <si>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</si>
  <si>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</si>
  <si>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</si>
  <si>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</si>
  <si>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</si>
  <si>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</si>
  <si>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</si>
  <si>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</si>
  <si>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</si>
  <si>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</si>
  <si>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</si>
  <si>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</si>
  <si>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</si>
  <si>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</si>
  <si>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</si>
  <si>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</si>
  <si>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</si>
  <si>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</si>
  <si>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</si>
  <si>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</si>
  <si>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</si>
  <si>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</si>
  <si>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</si>
  <si>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</si>
  <si>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</si>
  <si>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</si>
  <si>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</si>
  <si>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</si>
  <si>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</si>
  <si>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</si>
  <si>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</si>
  <si>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</si>
  <si>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</si>
  <si>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</si>
  <si>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</si>
  <si>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</si>
  <si>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</si>
  <si>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</si>
  <si>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</si>
  <si>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</si>
  <si>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</si>
  <si>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</si>
  <si>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</si>
  <si>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</si>
  <si>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</si>
  <si>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</si>
  <si>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</si>
  <si>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</si>
  <si>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</si>
  <si>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</si>
  <si>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</si>
  <si>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</si>
  <si>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</si>
  <si>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</si>
  <si>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</si>
  <si>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</si>
  <si>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</si>
  <si>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</si>
  <si>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</si>
  <si>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</si>
  <si>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</si>
  <si>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</si>
  <si>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</si>
  <si>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</si>
  <si>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</si>
  <si>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</si>
  <si>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</si>
  <si>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</si>
  <si>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</si>
  <si>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</si>
  <si>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</si>
  <si>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</si>
  <si>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</si>
  <si>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</si>
  <si>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</si>
  <si>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</si>
  <si>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</si>
  <si>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</si>
  <si>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</si>
  <si>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</si>
  <si>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</si>
  <si>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</si>
  <si>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</si>
  <si>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</si>
  <si>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</si>
  <si>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</si>
  <si>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</si>
  <si>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</si>
  <si>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</si>
  <si>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</si>
  <si>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</si>
  <si>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</si>
  <si>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</si>
  <si>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</si>
  <si>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</si>
  <si>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</si>
  <si>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</si>
  <si>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</si>
  <si>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</si>
  <si>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</si>
  <si>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</si>
  <si>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</si>
  <si>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</si>
  <si>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</si>
  <si>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</si>
  <si>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</si>
  <si>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</si>
  <si>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</si>
  <si>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</si>
  <si>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</si>
  <si>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</si>
  <si>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</si>
  <si>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</si>
  <si>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</si>
  <si>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</si>
  <si>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</si>
  <si>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</si>
  <si>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</si>
  <si>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</si>
  <si>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</si>
  <si>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</si>
  <si>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</si>
  <si>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</si>
  <si>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</si>
  <si>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</si>
  <si>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</si>
  <si>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</si>
  <si>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</si>
  <si>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</si>
  <si>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</si>
  <si>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</si>
  <si>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</si>
  <si>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</si>
  <si>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</si>
  <si>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</si>
  <si>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</si>
  <si>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</si>
  <si>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</si>
  <si>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</si>
  <si>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</si>
  <si>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</si>
  <si>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</si>
  <si>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</si>
  <si>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</si>
  <si>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</si>
  <si>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</si>
  <si>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</si>
  <si>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</si>
  <si>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</si>
  <si>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</si>
  <si>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</si>
  <si>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</si>
  <si>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</si>
  <si>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</si>
  <si>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</si>
  <si>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</si>
  <si>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</si>
  <si>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</si>
  <si>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</si>
  <si>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</si>
  <si>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</si>
  <si>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</si>
  <si>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</si>
  <si>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</si>
  <si>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</si>
  <si>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</si>
  <si>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</si>
  <si>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</si>
  <si>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</si>
  <si>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</si>
  <si>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</si>
  <si>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</si>
  <si>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</si>
  <si>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</si>
  <si>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</si>
  <si>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</si>
  <si>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</si>
  <si>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</si>
  <si>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</si>
  <si>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</si>
  <si>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</si>
  <si>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</si>
  <si>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</si>
  <si>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</si>
  <si>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</si>
  <si>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</si>
  <si>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</si>
  <si>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</si>
  <si>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</si>
  <si>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</si>
  <si>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</si>
  <si>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</si>
  <si>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</si>
  <si>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</si>
  <si>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</si>
  <si>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</si>
  <si>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</si>
  <si>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</si>
  <si>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</si>
  <si>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</si>
  <si>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</si>
  <si>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</si>
  <si>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</si>
  <si>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</si>
  <si>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</si>
  <si>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</si>
  <si>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</si>
  <si>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</si>
  <si>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</si>
  <si>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</si>
  <si>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</si>
  <si>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</si>
  <si>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</si>
  <si>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</si>
  <si>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</si>
  <si>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</si>
  <si>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</si>
  <si>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</si>
  <si>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</si>
  <si>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</si>
  <si>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</si>
  <si>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</si>
  <si>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</si>
  <si>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</si>
  <si>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</si>
  <si>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</si>
  <si>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</si>
  <si>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</si>
  <si>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</si>
  <si>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</si>
  <si>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</si>
  <si>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</si>
  <si>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</si>
  <si>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</si>
  <si>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</si>
  <si>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</si>
  <si>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</si>
  <si>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</si>
  <si>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</si>
  <si>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</si>
  <si>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</si>
  <si>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</si>
  <si>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</si>
  <si>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</si>
  <si>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</si>
  <si>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</si>
  <si>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</si>
  <si>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</si>
  <si>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</si>
  <si>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</si>
  <si>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</si>
  <si>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</si>
  <si>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</si>
  <si>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</si>
  <si>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</si>
  <si>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</si>
  <si>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</si>
  <si>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</si>
  <si>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</si>
  <si>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</si>
  <si>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</si>
  <si>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</si>
  <si>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</si>
  <si>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</si>
  <si>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</si>
  <si>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</si>
  <si>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</si>
  <si>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</si>
  <si>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</si>
  <si>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</si>
  <si>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</si>
  <si>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</si>
  <si>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</si>
  <si>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</si>
  <si>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</si>
  <si>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</si>
  <si>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</si>
  <si>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</si>
  <si>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</si>
  <si>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</si>
  <si>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</si>
  <si>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</si>
  <si>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</si>
  <si>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</si>
  <si>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</si>
  <si>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</si>
  <si>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</si>
  <si>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</si>
  <si>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</si>
  <si>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</si>
  <si>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</si>
  <si>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</si>
  <si>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</si>
  <si>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</si>
  <si>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</si>
  <si>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</si>
  <si>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</si>
  <si>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</si>
  <si>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</si>
  <si>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</si>
  <si>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</si>
  <si>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</si>
  <si>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</si>
  <si>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</si>
  <si>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</si>
  <si>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</si>
  <si>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</si>
  <si>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</si>
  <si>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</si>
  <si>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</si>
  <si>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</si>
  <si>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</si>
  <si>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</si>
  <si>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</si>
  <si>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</si>
  <si>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</si>
  <si>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</si>
  <si>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</si>
  <si>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</si>
  <si>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</si>
  <si>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</si>
  <si>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</si>
  <si>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</si>
  <si>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</si>
  <si>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</si>
  <si>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</si>
  <si>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</si>
  <si>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</si>
  <si>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</si>
  <si>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</si>
  <si>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</si>
  <si>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</si>
  <si>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</si>
  <si>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</si>
  <si>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</si>
  <si>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</si>
  <si>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</si>
  <si>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</si>
  <si>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</si>
  <si>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</si>
  <si>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</si>
  <si>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</si>
  <si>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</si>
  <si>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</si>
  <si>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</si>
  <si>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</si>
  <si>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</si>
  <si>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</si>
  <si>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</si>
  <si>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</si>
  <si>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</si>
  <si>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</si>
  <si>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</si>
  <si>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</si>
  <si>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</si>
  <si>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</si>
  <si>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</si>
  <si>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</si>
  <si>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</si>
  <si>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</si>
  <si>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</si>
  <si>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</si>
  <si>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</si>
  <si>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</si>
  <si>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</si>
  <si>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</si>
  <si>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</si>
  <si>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</si>
  <si>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</si>
  <si>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</si>
  <si>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</si>
  <si>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</si>
  <si>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</si>
  <si>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</si>
  <si>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</si>
  <si>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</si>
  <si>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</si>
  <si>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</si>
  <si>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</si>
  <si>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</si>
  <si>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</si>
  <si>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</si>
  <si>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</si>
  <si>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</si>
  <si>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</si>
  <si>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</si>
  <si>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</si>
  <si>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</si>
  <si>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</si>
  <si>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</si>
  <si>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</si>
  <si>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</si>
  <si>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</si>
  <si>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</si>
  <si>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</si>
  <si>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</si>
  <si>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</si>
  <si>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</si>
  <si>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</si>
  <si>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</si>
  <si>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</si>
  <si>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</si>
  <si>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</si>
  <si>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</si>
  <si>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</si>
  <si>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</si>
  <si>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</si>
  <si>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</si>
  <si>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</si>
  <si>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</si>
  <si>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</si>
  <si>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</si>
  <si>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</si>
  <si>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</si>
  <si>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</si>
  <si>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</si>
  <si>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</si>
  <si>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</si>
  <si>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</si>
  <si>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</si>
  <si>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</si>
  <si>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</si>
  <si>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</si>
  <si>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</si>
  <si>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</si>
  <si>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</si>
  <si>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</si>
  <si>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</si>
  <si>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</si>
  <si>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</si>
  <si>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</si>
  <si>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</si>
  <si>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</si>
  <si>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</si>
  <si>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</si>
  <si>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</si>
  <si>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</si>
  <si>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</si>
  <si>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</si>
  <si>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</si>
  <si>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</si>
  <si>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</si>
  <si>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</si>
  <si>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</si>
  <si>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</si>
  <si>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</si>
  <si>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</si>
  <si>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</si>
  <si>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</si>
  <si>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</si>
  <si>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</si>
  <si>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</si>
  <si>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</si>
  <si>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</si>
  <si>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</si>
  <si>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</si>
  <si>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</si>
  <si>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</si>
  <si>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</si>
  <si>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</si>
  <si>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</si>
  <si>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</si>
  <si>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</si>
  <si>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</si>
  <si>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</si>
  <si>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</si>
  <si>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</si>
  <si>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</si>
  <si>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</si>
  <si>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</si>
  <si>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</si>
  <si>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</si>
  <si>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</si>
  <si>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</si>
  <si>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</si>
  <si>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</si>
  <si>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</si>
  <si>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</si>
  <si>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</si>
  <si>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</si>
  <si>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</si>
  <si>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</si>
  <si>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</si>
  <si>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</si>
  <si>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</si>
  <si>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</si>
  <si>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</si>
  <si>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</si>
  <si>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</si>
  <si>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</si>
  <si>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</si>
  <si>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</si>
  <si>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</si>
  <si>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</si>
  <si>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</si>
  <si>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</si>
  <si>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</si>
  <si>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</si>
  <si>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</si>
  <si>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</si>
  <si>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</si>
  <si>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</si>
  <si>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</si>
  <si>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</si>
  <si>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</si>
  <si>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</si>
  <si>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</si>
  <si>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</si>
  <si>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</si>
  <si>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</si>
  <si>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</si>
  <si>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</si>
  <si>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</si>
  <si>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</si>
  <si>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</si>
  <si>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</si>
  <si>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</si>
  <si>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</si>
  <si>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</si>
  <si>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</si>
  <si>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</si>
  <si>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</si>
  <si>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</si>
  <si>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</si>
  <si>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</si>
  <si>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</si>
  <si>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</si>
  <si>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</si>
  <si>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</si>
  <si>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</si>
  <si>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</si>
  <si>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</si>
  <si>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</si>
  <si>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</si>
  <si>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</si>
  <si>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</si>
  <si>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</si>
  <si>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</si>
  <si>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</si>
  <si>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</si>
  <si>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</si>
  <si>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</si>
  <si>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</si>
  <si>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</si>
  <si>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</si>
  <si>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</si>
  <si>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</si>
  <si>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</si>
  <si>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</si>
  <si>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</si>
  <si>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</si>
  <si>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</si>
  <si>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</si>
  <si>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</si>
  <si>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</si>
  <si>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</si>
  <si>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</si>
  <si>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</si>
  <si>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</si>
  <si>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</si>
  <si>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</si>
  <si>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</si>
  <si>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</si>
  <si>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</si>
  <si>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</si>
  <si>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</si>
  <si>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</si>
  <si>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</si>
  <si>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</si>
  <si>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</si>
  <si>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</si>
  <si>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</si>
  <si>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</si>
  <si>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</si>
  <si>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</si>
  <si>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</si>
  <si>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</si>
  <si>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</si>
  <si>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</si>
  <si>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</si>
  <si>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</si>
  <si>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</si>
  <si>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</si>
  <si>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</si>
  <si>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</si>
  <si>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</si>
  <si>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</si>
  <si>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</si>
  <si>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</si>
  <si>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</si>
  <si>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</si>
  <si>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</si>
  <si>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</si>
  <si>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</si>
  <si>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</si>
  <si>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</si>
  <si>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</si>
  <si>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</si>
  <si>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</si>
  <si>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</si>
  <si>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</si>
  <si>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</si>
  <si>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</si>
  <si>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</si>
  <si>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</si>
  <si>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</si>
  <si>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</si>
  <si>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</si>
  <si>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</si>
  <si>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</si>
  <si>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</si>
  <si>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</si>
  <si>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</si>
  <si>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</si>
  <si>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</si>
  <si>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</si>
  <si>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</si>
  <si>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</si>
  <si>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</si>
  <si>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</si>
  <si>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</si>
  <si>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</si>
  <si>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</si>
  <si>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</si>
  <si>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</si>
  <si>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</si>
  <si>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</si>
  <si>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</si>
  <si>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</si>
  <si>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</si>
  <si>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</si>
  <si>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</si>
  <si>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</si>
  <si>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</si>
  <si>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</si>
  <si>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</si>
  <si>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</si>
  <si>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</si>
  <si>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</si>
  <si>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</si>
  <si>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</si>
  <si>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</si>
  <si>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</si>
  <si>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</si>
  <si>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</si>
  <si>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</si>
  <si>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</si>
  <si>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</si>
  <si>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</si>
  <si>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</si>
  <si>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</si>
  <si>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</si>
  <si>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</si>
  <si>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</si>
  <si>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</si>
  <si>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</si>
  <si>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</si>
  <si>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</si>
  <si>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</si>
  <si>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</si>
  <si>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</si>
  <si>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</si>
  <si>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</si>
  <si>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</si>
  <si>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</si>
  <si>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</si>
  <si>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</si>
  <si>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</si>
  <si>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</si>
  <si>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</si>
  <si>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</si>
  <si>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</si>
  <si>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</si>
  <si>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</si>
  <si>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</si>
  <si>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</si>
  <si>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</si>
  <si>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</si>
  <si>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</si>
  <si>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</si>
  <si>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</si>
  <si>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</si>
  <si>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</si>
  <si>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</si>
  <si>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</si>
  <si>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</si>
  <si>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</si>
  <si>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</si>
  <si>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</si>
  <si>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</si>
  <si>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</si>
  <si>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</si>
  <si>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</si>
  <si>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</si>
  <si>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</si>
  <si>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</si>
  <si>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</si>
  <si>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</si>
  <si>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</si>
  <si>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</si>
  <si>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</si>
  <si>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</si>
  <si>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</si>
  <si>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</si>
  <si>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</si>
  <si>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</si>
  <si>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</si>
  <si>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</si>
  <si>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</si>
  <si>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</si>
  <si>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</si>
  <si>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</si>
  <si>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</si>
  <si>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</si>
  <si>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</si>
  <si>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</si>
  <si>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</si>
  <si>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</si>
  <si>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</si>
  <si>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</si>
  <si>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</si>
  <si>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</si>
  <si>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</si>
  <si>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</si>
  <si>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</si>
  <si>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</si>
  <si>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</si>
  <si>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</si>
  <si>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</si>
  <si>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</si>
  <si>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</si>
  <si>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</si>
  <si>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</si>
  <si>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</si>
  <si>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</si>
  <si>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</si>
  <si>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</si>
  <si>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</si>
  <si>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</si>
  <si>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</si>
  <si>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</si>
  <si>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</si>
  <si>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</si>
  <si>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</si>
  <si>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</si>
  <si>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</si>
  <si>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</si>
  <si>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</si>
  <si>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</si>
  <si>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</si>
  <si>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</si>
  <si>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</si>
  <si>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</si>
  <si>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</si>
  <si>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</si>
  <si>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</si>
  <si>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</si>
  <si>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</si>
  <si>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</si>
  <si>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</si>
  <si>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</si>
  <si>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</si>
  <si>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</si>
  <si>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</si>
  <si>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</si>
  <si>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</si>
  <si>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</si>
  <si>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</si>
  <si>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</si>
  <si>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</si>
  <si>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</si>
  <si>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</si>
  <si>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</si>
  <si>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</si>
  <si>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</si>
  <si>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</si>
  <si>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</si>
  <si>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</si>
  <si>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</si>
  <si>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</si>
  <si>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</si>
  <si>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</si>
  <si>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</si>
  <si>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</si>
  <si>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</si>
  <si>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</si>
  <si>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</si>
  <si>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</si>
  <si>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</si>
  <si>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</si>
  <si>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</si>
  <si>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</si>
  <si>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</si>
  <si>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</si>
  <si>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</si>
  <si>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</si>
  <si>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</si>
  <si>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</si>
  <si>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</si>
  <si>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</si>
  <si>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</si>
  <si>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</si>
  <si>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</si>
  <si>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</si>
  <si>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</si>
  <si>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</si>
  <si>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</si>
  <si>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</si>
  <si>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</si>
  <si>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</si>
  <si>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</si>
  <si>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</si>
  <si>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</si>
  <si>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</si>
  <si>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</si>
  <si>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</si>
  <si>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</si>
  <si>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</si>
  <si>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</si>
  <si>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</si>
  <si>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</si>
  <si>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</si>
  <si>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</si>
  <si>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</si>
  <si>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</si>
  <si>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</si>
  <si>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</si>
  <si>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</si>
  <si>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</si>
  <si>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</si>
  <si>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</si>
  <si>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</si>
  <si>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</si>
  <si>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</si>
  <si>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</si>
  <si>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</si>
  <si>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</si>
  <si>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</si>
  <si>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</si>
  <si>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</si>
  <si>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</si>
  <si>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</si>
  <si>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</si>
  <si>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</si>
  <si>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</si>
  <si>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</si>
  <si>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</si>
  <si>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</si>
  <si>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</si>
  <si>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</si>
  <si>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</si>
  <si>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</si>
  <si>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</si>
  <si>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</si>
  <si>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</si>
  <si>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</si>
  <si>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</si>
  <si>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</si>
  <si>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</si>
  <si>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</si>
  <si>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</si>
  <si>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</si>
  <si>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</si>
  <si>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</si>
  <si>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</si>
  <si>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</si>
  <si>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</si>
  <si>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</si>
  <si>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</si>
  <si>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</si>
  <si>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</si>
  <si>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</si>
  <si>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</si>
  <si>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</si>
  <si>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</si>
  <si>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</si>
  <si>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</si>
  <si>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</si>
  <si>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</si>
  <si>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</si>
  <si>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</si>
  <si>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</si>
  <si>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</si>
  <si>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</si>
  <si>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</si>
  <si>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</si>
  <si>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</si>
  <si>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</si>
  <si>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</si>
  <si>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</si>
  <si>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</si>
  <si>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</si>
  <si>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</si>
  <si>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</si>
  <si>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</si>
  <si>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</si>
  <si>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</si>
  <si>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</si>
  <si>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</si>
  <si>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</si>
  <si>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</si>
  <si>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</si>
  <si>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</si>
  <si>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</si>
  <si>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</si>
  <si>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</si>
  <si>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</si>
  <si>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</si>
  <si>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</si>
  <si>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</si>
  <si>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</si>
  <si>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</si>
  <si>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</si>
  <si>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</si>
  <si>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</si>
  <si>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</si>
  <si>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</si>
  <si>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</si>
  <si>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</si>
  <si>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</si>
  <si>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</si>
  <si>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</si>
  <si>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</si>
  <si>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</si>
  <si>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</si>
  <si>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</si>
  <si>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</si>
  <si>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</si>
  <si>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</si>
  <si>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</si>
  <si>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</si>
  <si>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</si>
  <si>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</si>
  <si>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</si>
  <si>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</si>
  <si>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</si>
  <si>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</si>
  <si>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</si>
  <si>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</si>
  <si>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</si>
  <si>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</si>
  <si>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</si>
  <si>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</si>
  <si>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</si>
  <si>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</si>
  <si>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</si>
  <si>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</si>
  <si>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</si>
  <si>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</si>
  <si>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</si>
  <si>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</si>
  <si>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</si>
  <si>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</si>
  <si>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</si>
  <si>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</si>
  <si>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</si>
  <si>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</si>
  <si>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</si>
  <si>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</si>
  <si>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</si>
  <si>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</si>
  <si>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</si>
  <si>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</si>
  <si>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</si>
  <si>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</si>
  <si>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</si>
  <si>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</si>
  <si>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</si>
  <si>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</si>
  <si>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</si>
  <si>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</si>
  <si>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</si>
  <si>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</si>
  <si>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</si>
  <si>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</si>
  <si>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</si>
  <si>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</si>
  <si>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</si>
  <si>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</si>
  <si>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</si>
  <si>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</si>
  <si>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</si>
  <si>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</si>
  <si>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</si>
  <si>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</si>
  <si>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</si>
  <si>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</si>
  <si>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</si>
  <si>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</si>
  <si>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</si>
  <si>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</si>
  <si>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</si>
  <si>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</si>
  <si>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</si>
  <si>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</si>
  <si>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</si>
  <si>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</si>
  <si>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</si>
  <si>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</si>
  <si>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</si>
  <si>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</si>
  <si>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</si>
  <si>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</si>
  <si>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</si>
  <si>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</si>
  <si>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</si>
  <si>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</si>
  <si>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</si>
  <si>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</si>
  <si>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</si>
  <si>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</si>
  <si>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</si>
  <si>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</si>
  <si>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</si>
  <si>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</si>
  <si>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</si>
  <si>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</si>
  <si>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</si>
  <si>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</si>
  <si>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</si>
  <si>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</si>
  <si>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</si>
  <si>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</si>
  <si>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</si>
  <si>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</si>
  <si>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</si>
  <si>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</si>
  <si>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</si>
  <si>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</si>
  <si>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</si>
  <si>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</si>
  <si>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</si>
  <si>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</si>
  <si>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</si>
  <si>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</si>
  <si>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</si>
  <si>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</si>
  <si>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</si>
  <si>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</si>
  <si>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</si>
  <si>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</si>
  <si>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</si>
  <si>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</si>
  <si>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</si>
  <si>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</si>
  <si>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</si>
  <si>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</si>
  <si>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</si>
  <si>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</si>
  <si>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</si>
  <si>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</si>
  <si>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</si>
  <si>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</si>
  <si>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</si>
  <si>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</si>
  <si>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</si>
  <si>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</si>
  <si>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</si>
  <si>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</si>
  <si>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</si>
  <si>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</si>
  <si>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</si>
  <si>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</si>
  <si>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</si>
  <si>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</si>
  <si>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</si>
  <si>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</si>
  <si>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</si>
  <si>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</si>
  <si>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</si>
  <si>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</si>
  <si>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</si>
  <si>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</si>
  <si>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</si>
  <si>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</si>
  <si>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</si>
  <si>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</si>
  <si>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</si>
  <si>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</si>
  <si>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</si>
  <si>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</si>
  <si>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</si>
  <si>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</si>
  <si>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</si>
  <si>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</si>
  <si>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</si>
  <si>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</si>
  <si>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</si>
  <si>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</si>
  <si>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</si>
  <si>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</si>
  <si>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</si>
  <si>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</si>
  <si>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</si>
  <si>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</si>
  <si>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</si>
  <si>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</si>
  <si>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</si>
  <si>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</si>
  <si>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</si>
  <si>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</si>
  <si>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</si>
  <si>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</si>
  <si>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</si>
  <si>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</si>
  <si>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</si>
  <si>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</si>
  <si>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</si>
  <si>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</si>
  <si>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</si>
  <si>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</si>
  <si>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</si>
  <si>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</si>
  <si>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</si>
  <si>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</si>
  <si>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</si>
  <si>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</si>
  <si>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</si>
  <si>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</si>
  <si>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</si>
  <si>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</si>
  <si>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</si>
  <si>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</si>
  <si>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</si>
  <si>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</si>
  <si>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</si>
  <si>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</si>
  <si>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</si>
  <si>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</si>
  <si>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</si>
  <si>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</si>
  <si>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</si>
  <si>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</si>
  <si>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</si>
  <si>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</si>
  <si>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</si>
  <si>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</si>
  <si>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</si>
  <si>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</si>
  <si>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</si>
  <si>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</si>
  <si>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</si>
  <si>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</si>
  <si>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</si>
  <si>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</si>
  <si>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</si>
  <si>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</si>
  <si>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</si>
  <si>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</si>
  <si>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</si>
  <si>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</si>
  <si>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</si>
  <si>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</si>
  <si>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</si>
  <si>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</si>
  <si>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</si>
  <si>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</si>
  <si>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</si>
  <si>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</si>
  <si>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</si>
  <si>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</si>
  <si>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</si>
  <si>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</si>
  <si>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</si>
  <si>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</si>
  <si>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</si>
  <si>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</si>
  <si>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</si>
  <si>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</si>
  <si>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</si>
  <si>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</si>
  <si>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</si>
  <si>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</si>
  <si>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</si>
  <si>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</si>
  <si>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</si>
  <si>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</si>
  <si>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</si>
  <si>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</si>
  <si>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</si>
  <si>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</si>
  <si>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</si>
  <si>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</si>
  <si>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</si>
  <si>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</si>
  <si>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</si>
  <si>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</si>
  <si>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</si>
  <si>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</si>
  <si>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</si>
  <si>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</si>
  <si>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</si>
  <si>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</si>
  <si>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</si>
  <si>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</si>
  <si>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</si>
  <si>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</si>
  <si>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</si>
  <si>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</si>
  <si>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</si>
  <si>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</si>
  <si>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</si>
  <si>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</si>
  <si>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</si>
  <si>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</si>
  <si>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</si>
  <si>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</si>
  <si>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</si>
  <si>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</si>
  <si>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</si>
  <si>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</si>
  <si>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</si>
  <si>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</si>
  <si>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</si>
  <si>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</si>
  <si>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</si>
  <si>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</si>
  <si>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</si>
  <si>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</si>
  <si>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</si>
  <si>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</si>
  <si>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</si>
  <si>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</si>
  <si>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</si>
  <si>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</si>
  <si>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</si>
  <si>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</si>
  <si>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</si>
  <si>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</si>
  <si>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</si>
  <si>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</si>
  <si>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</si>
  <si>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</si>
  <si>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</si>
  <si>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</si>
  <si>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</si>
  <si>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</si>
  <si>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</si>
  <si>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</si>
  <si>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</si>
  <si>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</si>
  <si>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</si>
  <si>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</si>
  <si>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</si>
  <si>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</si>
  <si>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</si>
  <si>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</si>
  <si>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</si>
  <si>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</si>
  <si>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</si>
  <si>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</si>
  <si>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</si>
  <si>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</si>
  <si>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</si>
  <si>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</si>
  <si>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</si>
  <si>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</si>
  <si>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</si>
  <si>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</si>
  <si>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</si>
  <si>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</si>
  <si>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</si>
  <si>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</si>
  <si>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</si>
  <si>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</si>
  <si>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</si>
  <si>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</si>
  <si>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</si>
  <si>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</si>
  <si>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</si>
  <si>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</si>
  <si>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</si>
  <si>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</si>
  <si>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</si>
  <si>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</si>
  <si>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</si>
  <si>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</si>
  <si>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</si>
  <si>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</si>
  <si>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</si>
  <si>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</si>
  <si>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</si>
  <si>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</si>
  <si>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</si>
  <si>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</si>
  <si>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</si>
  <si>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</si>
  <si>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</si>
  <si>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</si>
  <si>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</si>
  <si>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</si>
  <si>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</si>
  <si>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</si>
  <si>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</si>
  <si>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</si>
  <si>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</si>
  <si>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</si>
  <si>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</si>
  <si>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</si>
  <si>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</si>
  <si>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</si>
  <si>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</si>
  <si>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</si>
  <si>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</si>
  <si>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</si>
  <si>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</si>
  <si>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</si>
  <si>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</si>
  <si>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</si>
  <si>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</si>
  <si>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</si>
  <si>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</si>
  <si>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</si>
  <si>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</si>
  <si>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</si>
  <si>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</si>
  <si>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</si>
  <si>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</si>
  <si>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</si>
  <si>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</si>
  <si>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</si>
  <si>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</si>
  <si>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</si>
  <si>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</si>
  <si>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</si>
  <si>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</si>
  <si>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</si>
  <si>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</si>
  <si>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</si>
  <si>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</si>
  <si>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</si>
  <si>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</si>
  <si>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</si>
  <si>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</si>
  <si>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</si>
  <si>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</si>
  <si>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</si>
  <si>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</si>
  <si>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</si>
  <si>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</si>
  <si>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</si>
  <si>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</si>
  <si>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</si>
  <si>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</si>
  <si>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</si>
  <si>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</si>
  <si>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</si>
  <si>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</si>
  <si>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</si>
  <si>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</si>
  <si>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</si>
  <si>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</si>
  <si>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</si>
  <si>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</si>
  <si>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</si>
  <si>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</si>
  <si>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</si>
  <si>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</si>
  <si>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</si>
  <si>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</si>
  <si>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</si>
  <si>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</si>
  <si>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</si>
  <si>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</si>
  <si>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</si>
  <si>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</si>
  <si>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</si>
  <si>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</si>
  <si>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</si>
  <si>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</si>
  <si>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</si>
  <si>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</si>
  <si>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</si>
  <si>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</si>
  <si>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</si>
  <si>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</si>
  <si>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</si>
  <si>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</si>
  <si>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</si>
  <si>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</si>
  <si>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</si>
  <si>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</si>
  <si>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</si>
  <si>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</si>
  <si>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</si>
  <si>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</si>
  <si>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</si>
  <si>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</si>
  <si>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</si>
  <si>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</si>
  <si>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</si>
  <si>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</si>
  <si>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</si>
  <si>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</si>
  <si>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</si>
  <si>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</si>
  <si>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</si>
  <si>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</si>
  <si>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</si>
  <si>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</si>
  <si>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</si>
  <si>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</si>
  <si>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</si>
  <si>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</si>
  <si>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</si>
  <si>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</si>
  <si>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</si>
  <si>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</si>
  <si>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</si>
  <si>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</si>
  <si>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</si>
  <si>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</si>
  <si>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</si>
  <si>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</si>
  <si>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</si>
  <si>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</si>
  <si>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</si>
  <si>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</si>
  <si>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</si>
  <si>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</si>
  <si>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</si>
  <si>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</si>
  <si>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</si>
  <si>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</si>
  <si>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</si>
  <si>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</si>
  <si>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</si>
  <si>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</si>
  <si>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</si>
  <si>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</si>
  <si>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</si>
  <si>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</si>
  <si>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</si>
  <si>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</si>
  <si>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</si>
  <si>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</si>
  <si>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</si>
  <si>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</si>
  <si>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</si>
  <si>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</si>
  <si>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</si>
  <si>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</si>
  <si>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</si>
  <si>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</si>
  <si>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</si>
  <si>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</si>
  <si>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</si>
  <si>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</si>
  <si>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</si>
  <si>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</si>
  <si>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</si>
  <si>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</si>
  <si>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</si>
  <si>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</si>
  <si>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</si>
  <si>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</si>
  <si>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</si>
  <si>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</si>
  <si>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</si>
  <si>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</si>
  <si>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</si>
  <si>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</si>
  <si>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</si>
  <si>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</si>
  <si>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</si>
  <si>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</si>
  <si>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</si>
  <si>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</si>
  <si>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</si>
  <si>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</si>
  <si>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</si>
  <si>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</si>
  <si>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</si>
  <si>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</si>
  <si>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</si>
  <si>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</si>
  <si>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</si>
  <si>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</si>
  <si>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</si>
  <si>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</si>
  <si>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</si>
  <si>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</si>
  <si>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</si>
  <si>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</si>
  <si>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</si>
  <si>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</si>
  <si>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</si>
  <si>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</si>
  <si>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</si>
  <si>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</si>
  <si>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</si>
  <si>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</si>
  <si>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</si>
  <si>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</si>
  <si>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</si>
  <si>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</si>
  <si>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</si>
  <si>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</si>
  <si>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</si>
  <si>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</si>
  <si>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</si>
  <si>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</si>
  <si>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</si>
  <si>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</si>
  <si>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</si>
  <si>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</si>
  <si>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</si>
  <si>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</si>
  <si>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</si>
  <si>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</si>
  <si>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</si>
  <si>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</si>
  <si>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</si>
  <si>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</si>
  <si>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</si>
  <si>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</si>
  <si>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</si>
  <si>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</si>
  <si>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</si>
  <si>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</si>
  <si>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</si>
  <si>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</si>
  <si>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</si>
  <si>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</si>
  <si>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</si>
  <si>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</si>
  <si>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</si>
  <si>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</si>
  <si>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</si>
  <si>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</si>
  <si>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</si>
  <si>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</si>
  <si>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</si>
  <si>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</si>
  <si>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</si>
  <si>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</si>
  <si>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</si>
  <si>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</si>
  <si>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</si>
  <si>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</si>
  <si>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</si>
  <si>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</si>
  <si>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</si>
  <si>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</si>
  <si>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</si>
  <si>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</si>
  <si>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</si>
  <si>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</si>
  <si>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</si>
  <si>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</si>
  <si>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</si>
  <si>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</si>
  <si>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</si>
  <si>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</si>
  <si>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</si>
  <si>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</si>
  <si>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</si>
  <si>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</si>
  <si>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</si>
  <si>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</si>
  <si>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</si>
  <si>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</si>
  <si>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</si>
  <si>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</si>
  <si>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</si>
  <si>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</si>
  <si>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</si>
  <si>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</si>
  <si>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</si>
  <si>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</si>
  <si>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</si>
  <si>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</si>
  <si>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</si>
  <si>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</si>
  <si>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</si>
  <si>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</si>
  <si>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</si>
  <si>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</si>
  <si>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</si>
  <si>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</si>
  <si>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</si>
  <si>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</si>
  <si>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</si>
  <si>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</si>
  <si>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</si>
  <si>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</si>
  <si>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</si>
  <si>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</si>
  <si>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</si>
  <si>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</si>
  <si>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</si>
  <si>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</si>
  <si>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</si>
  <si>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</si>
  <si>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</si>
  <si>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</si>
  <si>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</si>
  <si>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</si>
  <si>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</si>
  <si>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</si>
  <si>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</si>
  <si>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</si>
  <si>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</si>
  <si>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</si>
  <si>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</si>
  <si>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</si>
  <si>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</si>
  <si>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</si>
  <si>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</si>
  <si>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</si>
  <si>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</si>
  <si>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</si>
  <si>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</si>
  <si>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</si>
  <si>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</si>
  <si>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</si>
  <si>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</si>
  <si>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</si>
  <si>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</si>
  <si>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</si>
  <si>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</si>
  <si>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</si>
  <si>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</si>
  <si>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</si>
  <si>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</si>
  <si>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</si>
  <si>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</si>
  <si>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</si>
  <si>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</si>
  <si>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</si>
  <si>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</si>
  <si>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</si>
  <si>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</si>
  <si>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</si>
  <si>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</si>
  <si>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</si>
  <si>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</si>
  <si>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</si>
  <si>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</si>
  <si>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</si>
  <si>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</si>
  <si>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</si>
  <si>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</si>
  <si>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</si>
  <si>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</si>
  <si>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</si>
  <si>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</si>
  <si>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</si>
  <si>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</si>
  <si>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</si>
  <si>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</si>
  <si>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</si>
  <si>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</si>
  <si>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</si>
  <si>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</si>
  <si>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</si>
  <si>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</si>
  <si>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</si>
  <si>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</si>
  <si>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</si>
  <si>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</si>
  <si>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</si>
  <si>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</si>
  <si>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</si>
  <si>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</si>
  <si>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</si>
  <si>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</si>
  <si>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</si>
  <si>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</si>
  <si>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</si>
  <si>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</si>
  <si>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</si>
  <si>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</si>
  <si>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</si>
  <si>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</si>
  <si>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</si>
  <si>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</si>
  <si>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</si>
  <si>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</si>
  <si>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</si>
  <si>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</si>
  <si>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</si>
  <si>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</si>
  <si>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</si>
  <si>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</si>
  <si>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</si>
  <si>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</si>
  <si>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</si>
  <si>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</si>
  <si>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</si>
  <si>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</si>
  <si>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</si>
  <si>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</si>
  <si>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</si>
  <si>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</si>
  <si>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</si>
  <si>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</si>
  <si>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</si>
  <si>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</si>
  <si>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</si>
  <si>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</si>
  <si>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</si>
  <si>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</si>
  <si>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</si>
  <si>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</si>
  <si>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</si>
  <si>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</si>
  <si>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</si>
  <si>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</si>
  <si>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</si>
  <si>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</si>
  <si>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</si>
  <si>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</si>
  <si>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</si>
  <si>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</si>
  <si>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</si>
  <si>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</si>
  <si>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</si>
  <si>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</si>
  <si>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</si>
  <si>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</si>
  <si>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</si>
  <si>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</si>
  <si>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</si>
  <si>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</si>
  <si>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</si>
  <si>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</si>
  <si>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</si>
  <si>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</si>
  <si>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</si>
  <si>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</si>
  <si>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</si>
  <si>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</si>
  <si>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</si>
  <si>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</si>
  <si>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</si>
  <si>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</si>
  <si>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</si>
  <si>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</si>
  <si>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</si>
  <si>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</si>
  <si>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</si>
  <si>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</si>
  <si>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</si>
  <si>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</si>
  <si>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</si>
  <si>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</si>
  <si>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</si>
  <si>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</si>
  <si>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</si>
  <si>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</si>
  <si>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</si>
  <si>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</si>
  <si>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</si>
  <si>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</si>
  <si>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</si>
  <si>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</si>
  <si>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</si>
  <si>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</si>
  <si>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</si>
  <si>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</si>
  <si>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</si>
  <si>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</si>
  <si>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</si>
  <si>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</si>
  <si>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</si>
  <si>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</si>
  <si>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</si>
  <si>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</si>
  <si>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</si>
  <si>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</si>
  <si>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</si>
  <si>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</si>
  <si>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</si>
  <si>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</si>
  <si>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</si>
  <si>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</si>
  <si>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</si>
  <si>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</si>
  <si>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</si>
  <si>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</si>
  <si>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</si>
  <si>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</si>
  <si>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</si>
  <si>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</si>
  <si>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</si>
  <si>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</si>
  <si>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</si>
  <si>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</si>
  <si>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</si>
  <si>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</si>
  <si>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</si>
  <si>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</si>
  <si>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</si>
  <si>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</si>
  <si>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</si>
  <si>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</si>
  <si>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</si>
  <si>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</si>
  <si>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</si>
  <si>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</si>
  <si>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</si>
  <si>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</si>
  <si>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</si>
  <si>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</si>
  <si>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</si>
  <si>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</si>
  <si>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</si>
  <si>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</si>
  <si>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</si>
  <si>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</si>
  <si>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</si>
  <si>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</si>
  <si>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</si>
  <si>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</si>
  <si>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</si>
  <si>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</si>
  <si>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</si>
  <si>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</si>
  <si>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</si>
  <si>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</si>
  <si>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</si>
  <si>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</si>
  <si>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</si>
  <si>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</si>
  <si>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</si>
  <si>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</si>
  <si>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</si>
  <si>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</si>
  <si>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</si>
  <si>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</si>
  <si>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</si>
  <si>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</si>
  <si>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</si>
  <si>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</si>
  <si>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</si>
  <si>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</si>
  <si>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</si>
  <si>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</si>
  <si>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</si>
  <si>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</si>
  <si>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</si>
  <si>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</si>
  <si>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</si>
  <si>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</si>
  <si>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</si>
  <si>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</si>
  <si>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</si>
  <si>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</si>
  <si>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</si>
  <si>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</si>
  <si>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</si>
  <si>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</si>
  <si>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</si>
  <si>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</si>
  <si>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</si>
  <si>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</si>
  <si>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</si>
  <si>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</si>
  <si>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</si>
  <si>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</si>
  <si>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</si>
  <si>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</si>
  <si>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</si>
  <si>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</si>
  <si>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</si>
  <si>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</si>
  <si>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</si>
  <si>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</si>
  <si>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</si>
  <si>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</si>
  <si>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</si>
  <si>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</si>
  <si>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</si>
  <si>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</si>
  <si>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</si>
  <si>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</si>
  <si>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</si>
  <si>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</si>
  <si>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</si>
  <si>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</si>
  <si>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</si>
  <si>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</si>
  <si>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</si>
  <si>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</si>
  <si>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</si>
  <si>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</si>
  <si>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</si>
  <si>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</si>
  <si>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</si>
  <si>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</si>
  <si>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</si>
  <si>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</si>
  <si>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</si>
  <si>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</si>
  <si>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</si>
  <si>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</si>
  <si>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</si>
  <si>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</si>
  <si>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</si>
  <si>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</si>
  <si>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</si>
  <si>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</si>
  <si>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</si>
  <si>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</si>
  <si>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</si>
  <si>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</si>
  <si>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</si>
  <si>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</si>
  <si>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</si>
  <si>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</si>
  <si>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</si>
  <si>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</si>
  <si>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</si>
  <si>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</si>
  <si>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</si>
  <si>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</si>
  <si>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</si>
  <si>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</si>
  <si>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</si>
  <si>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</si>
  <si>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</si>
  <si>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</si>
  <si>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</si>
  <si>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</si>
  <si>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</si>
  <si>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</si>
  <si>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</si>
  <si>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</si>
  <si>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</si>
  <si>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</si>
  <si>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</si>
  <si>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</si>
  <si>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</si>
  <si>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</si>
  <si>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</si>
  <si>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</si>
  <si>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</si>
  <si>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</si>
  <si>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</si>
  <si>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</si>
  <si>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</si>
  <si>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</si>
  <si>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</si>
  <si>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</si>
  <si>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</si>
  <si>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</si>
  <si>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</si>
  <si>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</si>
  <si>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</si>
  <si>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</si>
  <si>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</si>
  <si>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</si>
  <si>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</si>
  <si>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</si>
  <si>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</si>
  <si>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</si>
  <si>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</si>
  <si>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</si>
  <si>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</si>
  <si>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</si>
  <si>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</si>
  <si>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</si>
  <si>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</si>
  <si>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</si>
  <si>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</si>
  <si>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</si>
  <si>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</si>
  <si>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</si>
  <si>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</si>
  <si>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</si>
  <si>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</si>
  <si>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</si>
  <si>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</si>
  <si>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</si>
  <si>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</si>
  <si>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</si>
  <si>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</si>
  <si>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</si>
  <si>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</si>
  <si>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</si>
  <si>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</si>
  <si>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</si>
  <si>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</si>
  <si>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</si>
  <si>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</si>
  <si>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</si>
  <si>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</si>
  <si>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</si>
  <si>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</si>
  <si>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</si>
  <si>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</si>
  <si>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</si>
  <si>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</si>
  <si>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</si>
  <si>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</si>
  <si>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</si>
  <si>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</si>
  <si>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</si>
  <si>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</si>
  <si>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</si>
  <si>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</si>
  <si>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</si>
  <si>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</si>
  <si>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</si>
  <si>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</si>
  <si>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</si>
  <si>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</si>
  <si>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</si>
  <si>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</si>
  <si>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</si>
  <si>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</si>
  <si>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</si>
  <si>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</si>
  <si>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</si>
  <si>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</si>
  <si>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</si>
  <si>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</si>
  <si>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</si>
  <si>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</si>
  <si>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</si>
  <si>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</si>
  <si>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</si>
  <si>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</si>
  <si>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</si>
  <si>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</si>
  <si>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</si>
  <si>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</si>
  <si>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</si>
  <si>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</si>
  <si>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</si>
  <si>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</si>
  <si>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</si>
  <si>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</si>
  <si>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</si>
  <si>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</si>
  <si>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</si>
  <si>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</si>
  <si>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</si>
  <si>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</si>
  <si>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</si>
  <si>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</si>
  <si>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</si>
  <si>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</si>
  <si>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</si>
  <si>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</si>
  <si>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</si>
  <si>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</si>
  <si>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</si>
  <si>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</si>
  <si>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</si>
  <si>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</si>
  <si>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</si>
  <si>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</si>
  <si>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</si>
  <si>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</si>
  <si>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</si>
  <si>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</si>
  <si>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</si>
  <si>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</si>
  <si>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</si>
  <si>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</si>
  <si>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</si>
  <si>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</si>
  <si>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</si>
  <si>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</si>
  <si>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</si>
  <si>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</si>
  <si>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</si>
  <si>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</si>
  <si>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</si>
  <si>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</si>
  <si>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</si>
  <si>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</si>
  <si>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</si>
  <si>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</si>
  <si>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</si>
  <si>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</si>
  <si>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</si>
  <si>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</si>
  <si>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</si>
  <si>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</si>
  <si>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</si>
  <si>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</si>
  <si>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</si>
  <si>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</si>
  <si>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</si>
  <si>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</si>
  <si>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</si>
  <si>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</si>
  <si>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</si>
  <si>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</si>
  <si>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</si>
  <si>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</si>
  <si>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</si>
  <si>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</si>
  <si>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</si>
  <si>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</si>
  <si>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</si>
  <si>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</si>
  <si>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</si>
  <si>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</si>
  <si>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</si>
  <si>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</si>
  <si>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</si>
  <si>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</si>
  <si>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</si>
  <si>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</si>
  <si>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</si>
  <si>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</si>
  <si>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</si>
  <si>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</si>
  <si>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</si>
  <si>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</si>
  <si>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</si>
  <si>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</si>
  <si>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</si>
  <si>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</si>
  <si>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</si>
  <si>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</si>
  <si>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</si>
  <si>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</si>
  <si>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</si>
  <si>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</si>
  <si>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</si>
  <si>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</si>
  <si>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</si>
  <si>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</si>
  <si>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</si>
  <si>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</si>
  <si>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</si>
  <si>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</si>
  <si>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</si>
  <si>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</si>
  <si>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</si>
  <si>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</si>
  <si>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</si>
  <si>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</si>
  <si>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</si>
  <si>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</si>
  <si>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</si>
  <si>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</si>
  <si>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</si>
  <si>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</si>
  <si>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</si>
  <si>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</si>
  <si>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</si>
  <si>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</si>
  <si>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</si>
  <si>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</si>
  <si>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</si>
  <si>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</si>
  <si>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</si>
  <si>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</si>
  <si>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</si>
  <si>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</si>
  <si>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</si>
  <si>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</si>
  <si>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</si>
  <si>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</si>
  <si>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</si>
  <si>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</si>
  <si>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</si>
  <si>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</si>
  <si>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</si>
  <si>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</si>
  <si>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</si>
  <si>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</si>
  <si>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</si>
  <si>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</si>
  <si>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</si>
  <si>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</si>
  <si>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</si>
  <si>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</si>
  <si>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</si>
  <si>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</si>
  <si>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</si>
  <si>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</si>
  <si>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</si>
  <si>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</si>
  <si>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</si>
  <si>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</si>
  <si>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</si>
  <si>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</si>
  <si>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</si>
  <si>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</si>
  <si>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</si>
  <si>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</si>
  <si>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</si>
  <si>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</si>
  <si>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</si>
  <si>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</si>
  <si>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</si>
  <si>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</si>
  <si>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</si>
  <si>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</si>
  <si>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</si>
  <si>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</si>
  <si>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</si>
  <si>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</si>
  <si>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</si>
  <si>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</si>
  <si>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</si>
  <si>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</si>
  <si>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</si>
  <si>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</si>
  <si>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</si>
  <si>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</si>
  <si>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</si>
  <si>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</si>
  <si>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</si>
  <si>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</si>
  <si>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</si>
  <si>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</si>
  <si>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</si>
  <si>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</si>
  <si>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</si>
  <si>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</si>
  <si>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</si>
  <si>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</si>
  <si>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</si>
  <si>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</si>
  <si>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</si>
  <si>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</si>
  <si>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</si>
  <si>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</si>
  <si>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</si>
  <si>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</si>
  <si>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</si>
  <si>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</si>
  <si>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</si>
  <si>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</si>
  <si>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</si>
  <si>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</si>
  <si>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</si>
  <si>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</si>
  <si>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</si>
  <si>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</si>
  <si>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</si>
  <si>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</si>
  <si>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</si>
  <si>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</si>
  <si>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</si>
  <si>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</si>
  <si>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</si>
  <si>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</si>
  <si>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</si>
  <si>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</si>
  <si>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</si>
  <si>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</si>
  <si>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</si>
  <si>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</si>
  <si>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</si>
  <si>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</si>
  <si>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</si>
  <si>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</si>
  <si>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</si>
  <si>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</si>
  <si>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</si>
  <si>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</si>
  <si>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</si>
  <si>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</si>
  <si>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</si>
  <si>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</si>
  <si>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</si>
  <si>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</si>
  <si>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</si>
  <si>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</si>
  <si>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</si>
  <si>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</si>
  <si>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</si>
  <si>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</si>
  <si>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</si>
  <si>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</si>
  <si>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</si>
  <si>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</si>
  <si>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</si>
  <si>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</si>
  <si>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</si>
  <si>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</si>
  <si>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</si>
  <si>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</si>
  <si>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</si>
  <si>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</si>
  <si>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</si>
  <si>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</si>
  <si>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</si>
  <si>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</si>
  <si>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</si>
  <si>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</si>
  <si>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</si>
  <si>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</si>
  <si>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</si>
  <si>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</si>
  <si>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</si>
  <si>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</si>
  <si>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</si>
  <si>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</si>
  <si>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</si>
  <si>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</si>
  <si>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</si>
  <si>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</si>
  <si>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</si>
  <si>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</si>
  <si>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</si>
  <si>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</si>
  <si>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</si>
  <si>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</si>
  <si>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</si>
  <si>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</si>
  <si>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</si>
  <si>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</si>
  <si>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</si>
  <si>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</si>
  <si>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</si>
  <si>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</si>
  <si>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</si>
  <si>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</si>
  <si>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</si>
  <si>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</si>
  <si>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</si>
  <si>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</si>
  <si>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</si>
  <si>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</si>
  <si>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</si>
  <si>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</si>
  <si>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</si>
  <si>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</si>
  <si>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</si>
  <si>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</si>
  <si>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</si>
  <si>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</si>
  <si>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</si>
  <si>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</si>
  <si>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</si>
  <si>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</si>
  <si>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</si>
  <si>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</si>
  <si>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</si>
  <si>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</si>
  <si>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</si>
  <si>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</si>
  <si>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</si>
  <si>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</si>
  <si>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</si>
  <si>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</si>
  <si>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</si>
  <si>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</si>
  <si>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</si>
  <si>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</si>
  <si>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</si>
  <si>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</si>
  <si>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</si>
  <si>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</si>
  <si>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</si>
  <si>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</si>
  <si>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</si>
  <si>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</si>
  <si>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</si>
  <si>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</si>
  <si>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</si>
  <si>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</si>
  <si>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</si>
  <si>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</si>
  <si>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</si>
  <si>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</si>
  <si>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</si>
  <si>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</si>
  <si>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</si>
  <si>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</si>
  <si>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</si>
  <si>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</si>
  <si>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</si>
  <si>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</si>
  <si>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</si>
  <si>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</si>
  <si>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</si>
  <si>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</si>
  <si>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</si>
  <si>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</si>
  <si>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</si>
  <si>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</si>
  <si>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</si>
  <si>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</si>
  <si>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</si>
  <si>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</si>
  <si>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</si>
  <si>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</si>
  <si>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</si>
  <si>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</si>
  <si>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</si>
  <si>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</si>
  <si>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</si>
  <si>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</si>
  <si>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</si>
  <si>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</si>
  <si>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</si>
  <si>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</si>
  <si>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</si>
  <si>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</si>
  <si>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</si>
  <si>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</si>
  <si>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</si>
  <si>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</si>
  <si>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</si>
  <si>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</si>
  <si>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</si>
  <si>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</si>
  <si>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</si>
  <si>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</si>
  <si>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</si>
  <si>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</si>
  <si>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</si>
  <si>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</si>
  <si>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</si>
  <si>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</si>
  <si>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</si>
  <si>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</si>
  <si>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</si>
  <si>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</si>
  <si>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</si>
  <si>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</si>
  <si>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</si>
  <si>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</si>
  <si>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</si>
  <si>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</si>
  <si>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</si>
  <si>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</si>
  <si>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</si>
  <si>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</si>
  <si>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</si>
  <si>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</si>
  <si>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</si>
  <si>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</si>
  <si>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</si>
  <si>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</si>
  <si>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</si>
  <si>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</si>
  <si>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</si>
  <si>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</si>
  <si>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</si>
  <si>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</si>
  <si>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</si>
  <si>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</si>
  <si>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</si>
  <si>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</si>
  <si>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</si>
  <si>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</si>
  <si>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</si>
  <si>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</si>
  <si>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</si>
  <si>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</si>
  <si>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</si>
  <si>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</si>
  <si>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</si>
  <si>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</si>
  <si>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</si>
  <si>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</si>
  <si>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</si>
  <si>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</si>
  <si>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</si>
  <si>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</si>
  <si>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</si>
  <si>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</si>
  <si>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</si>
  <si>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</si>
  <si>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</si>
  <si>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</si>
  <si>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</si>
  <si>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</si>
  <si>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</si>
  <si>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</si>
  <si>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</si>
  <si>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</si>
  <si>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</si>
  <si>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</si>
  <si>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</si>
  <si>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</si>
  <si>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</si>
  <si>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</si>
  <si>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</si>
  <si>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</si>
  <si>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</si>
  <si>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</si>
  <si>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</si>
  <si>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</si>
  <si>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</si>
  <si>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</si>
  <si>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</si>
  <si>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</si>
  <si>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</si>
  <si>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</si>
  <si>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</si>
  <si>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</si>
  <si>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</si>
  <si>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</si>
  <si>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</si>
  <si>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</si>
  <si>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</si>
  <si>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</si>
  <si>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</si>
  <si>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</si>
  <si>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</si>
  <si>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</si>
  <si>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</si>
  <si>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</si>
  <si>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</si>
  <si>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</si>
  <si>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</si>
  <si>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</si>
  <si>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</si>
  <si>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</si>
  <si>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</si>
  <si>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</si>
  <si>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</si>
  <si>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</si>
  <si>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</si>
  <si>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</si>
  <si>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</si>
  <si>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</si>
  <si>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</si>
  <si>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</si>
  <si>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</si>
  <si>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</si>
  <si>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</si>
  <si>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</si>
  <si>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</si>
  <si>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</si>
  <si>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</si>
  <si>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</si>
  <si>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</si>
  <si>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</si>
  <si>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</si>
  <si>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</si>
  <si>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</si>
  <si>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</si>
  <si>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</si>
  <si>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</si>
  <si>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</si>
  <si>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</si>
  <si>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</si>
  <si>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</si>
  <si>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</si>
  <si>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</si>
  <si>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</si>
  <si>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</si>
  <si>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</si>
  <si>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</si>
  <si>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</si>
  <si>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</si>
  <si>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</si>
  <si>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</si>
  <si>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</si>
  <si>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</si>
  <si>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</si>
  <si>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</si>
  <si>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</si>
  <si>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</si>
  <si>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</si>
  <si>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</si>
  <si>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</si>
  <si>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</si>
  <si>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</si>
  <si>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</si>
  <si>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</si>
  <si>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</si>
  <si>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</si>
  <si>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</si>
  <si>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</si>
  <si>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</si>
  <si>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</si>
  <si>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</si>
  <si>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</si>
  <si>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</si>
  <si>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</si>
  <si>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</si>
  <si>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</si>
  <si>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</si>
  <si>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</si>
  <si>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</si>
  <si>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</si>
  <si>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</si>
  <si>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</si>
  <si>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</si>
  <si>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</si>
  <si>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</si>
  <si>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</si>
  <si>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</si>
  <si>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</si>
  <si>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</si>
  <si>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</si>
  <si>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</si>
  <si>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</si>
  <si>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</si>
  <si>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</si>
  <si>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</si>
  <si>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</si>
  <si>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</si>
  <si>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</si>
  <si>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</si>
  <si>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</si>
  <si>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</si>
  <si>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</si>
  <si>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</si>
  <si>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</si>
  <si>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</si>
  <si>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</si>
  <si>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</si>
  <si>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</si>
  <si>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</si>
  <si>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</si>
  <si>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</si>
  <si>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</si>
  <si>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</si>
  <si>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</si>
  <si>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</si>
  <si>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</si>
  <si>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</si>
  <si>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</si>
  <si>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</si>
  <si>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</si>
  <si>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</si>
  <si>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</si>
  <si>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</si>
  <si>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</si>
  <si>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</si>
  <si>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</si>
  <si>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</si>
  <si>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</si>
  <si>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</si>
  <si>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</si>
  <si>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</si>
  <si>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</si>
  <si>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</si>
  <si>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</si>
  <si>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</si>
  <si>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</si>
  <si>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</si>
  <si>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</si>
  <si>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</si>
  <si>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</si>
  <si>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</si>
  <si>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</si>
  <si>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</si>
  <si>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</si>
  <si>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</si>
  <si>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</si>
  <si>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</si>
  <si>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</si>
  <si>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</si>
  <si>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</si>
  <si>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</si>
  <si>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</si>
  <si>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</si>
  <si>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</si>
  <si>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</si>
  <si>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</si>
  <si>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</si>
  <si>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</si>
  <si>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</si>
  <si>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</si>
  <si>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</si>
  <si>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</si>
  <si>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</si>
  <si>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</si>
  <si>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</si>
  <si>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</si>
  <si>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</si>
  <si>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</si>
  <si>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</si>
  <si>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</si>
  <si>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</si>
  <si>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</si>
  <si>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</si>
  <si>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</si>
  <si>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</si>
  <si>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</si>
  <si>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</si>
  <si>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</si>
  <si>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</si>
  <si>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</si>
  <si>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</si>
  <si>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</si>
  <si>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</si>
  <si>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</si>
  <si>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</si>
  <si>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</si>
  <si>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</si>
  <si>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</si>
  <si>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</si>
  <si>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</si>
  <si>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</si>
  <si>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</si>
  <si>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</si>
  <si>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</si>
  <si>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</si>
  <si>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</si>
  <si>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</si>
  <si>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</si>
  <si>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</si>
  <si>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</si>
  <si>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</si>
  <si>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</si>
  <si>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</si>
  <si>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</si>
  <si>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</si>
  <si>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</si>
  <si>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</si>
  <si>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</si>
  <si>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</si>
  <si>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</si>
  <si>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</si>
  <si>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</si>
  <si>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</si>
  <si>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</si>
  <si>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</si>
  <si>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</si>
  <si>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</si>
  <si>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</si>
  <si>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</si>
  <si>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</si>
  <si>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</si>
  <si>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</si>
  <si>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</si>
  <si>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</si>
  <si>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</si>
  <si>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</si>
  <si>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</si>
  <si>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</si>
  <si>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</si>
  <si>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</si>
  <si>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</si>
  <si>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</si>
  <si>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</si>
  <si>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</si>
  <si>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</si>
  <si>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</si>
  <si>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</si>
  <si>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</si>
  <si>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</si>
  <si>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</si>
  <si>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</si>
  <si>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</si>
  <si>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</si>
  <si>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</si>
  <si>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</si>
  <si>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</si>
  <si>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</si>
  <si>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</si>
  <si>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</si>
  <si>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</si>
  <si>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</si>
  <si>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</si>
  <si>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</si>
  <si>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</si>
  <si>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</si>
  <si>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</si>
  <si>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</si>
  <si>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</si>
  <si>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</si>
  <si>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</si>
  <si>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</si>
  <si>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</si>
  <si>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</si>
  <si>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</si>
  <si>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</si>
  <si>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</si>
  <si>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</si>
  <si>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</si>
  <si>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</si>
  <si>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</si>
  <si>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</si>
  <si>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</si>
  <si>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</si>
  <si>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</si>
  <si>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</si>
  <si>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</si>
  <si>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</si>
  <si>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</si>
  <si>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</si>
  <si>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</si>
  <si>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</si>
  <si>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</si>
  <si>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</si>
  <si>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</si>
  <si>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</si>
  <si>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</si>
  <si>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</si>
  <si>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</si>
  <si>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</si>
  <si>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</si>
  <si>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</si>
  <si>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</si>
  <si>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</si>
  <si>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</si>
  <si>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</si>
  <si>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</si>
  <si>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</si>
  <si>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</si>
  <si>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</si>
  <si>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</si>
  <si>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</si>
  <si>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</si>
  <si>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</si>
  <si>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</si>
  <si>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</si>
  <si>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</si>
  <si>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</si>
  <si>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</si>
  <si>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</si>
  <si>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</si>
  <si>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</si>
  <si>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</si>
  <si>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</si>
  <si>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</si>
  <si>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</si>
  <si>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</si>
  <si>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</si>
  <si>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</si>
  <si>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</si>
  <si>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</si>
  <si>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</si>
  <si>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</si>
  <si>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</si>
  <si>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</si>
  <si>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</si>
  <si>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</si>
  <si>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</si>
  <si>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</si>
  <si>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</si>
  <si>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</si>
  <si>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</si>
  <si>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</si>
  <si>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</si>
  <si>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</si>
  <si>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</si>
  <si>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</si>
  <si>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</si>
  <si>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</si>
  <si>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</si>
  <si>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</si>
  <si>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</si>
  <si>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</si>
  <si>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</si>
  <si>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</si>
  <si>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</si>
  <si>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</si>
  <si>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</si>
  <si>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</si>
  <si>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</si>
  <si>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</si>
  <si>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</si>
  <si>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</si>
  <si>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</si>
  <si>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</si>
  <si>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</si>
  <si>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</si>
  <si>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</si>
  <si>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</si>
  <si>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</si>
  <si>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</si>
  <si>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</si>
  <si>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</si>
  <si>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</si>
  <si>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</si>
  <si>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</si>
  <si>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</si>
  <si>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</si>
  <si>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</si>
  <si>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</si>
  <si>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</si>
  <si>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</si>
  <si>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</si>
  <si>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</si>
  <si>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</si>
  <si>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</si>
  <si>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</si>
  <si>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</si>
  <si>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</si>
  <si>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</si>
  <si>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</si>
  <si>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</si>
  <si>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</si>
  <si>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</si>
  <si>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</si>
  <si>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</si>
  <si>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</si>
  <si>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</si>
  <si>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</si>
  <si>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</si>
  <si>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</si>
  <si>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</si>
  <si>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</si>
  <si>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</si>
  <si>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</si>
  <si>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</si>
  <si>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</si>
  <si>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</si>
  <si>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</si>
  <si>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</si>
  <si>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</si>
  <si>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</si>
  <si>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</si>
  <si>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</si>
  <si>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</si>
  <si>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</si>
  <si>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</si>
  <si>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</si>
  <si>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</si>
  <si>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</si>
  <si>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</si>
  <si>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</si>
  <si>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</si>
  <si>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</si>
  <si>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</si>
  <si>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</si>
  <si>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</si>
  <si>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</si>
  <si>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</si>
  <si>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</si>
  <si>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</si>
  <si>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</si>
  <si>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</si>
  <si>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</si>
  <si>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</si>
  <si>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</si>
  <si>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</si>
  <si>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</si>
  <si>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</si>
  <si>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</si>
  <si>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</si>
  <si>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</si>
  <si>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</si>
  <si>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</si>
  <si>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</si>
  <si>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</si>
  <si>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</si>
  <si>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</si>
  <si>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</si>
  <si>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</si>
  <si>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</si>
  <si>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</si>
  <si>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</si>
  <si>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</si>
  <si>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</si>
  <si>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</si>
  <si>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</si>
  <si>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</si>
  <si>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</si>
  <si>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</si>
  <si>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</si>
  <si>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</si>
  <si>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</si>
  <si>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</si>
  <si>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</si>
  <si>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</si>
  <si>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</si>
  <si>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</si>
  <si>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</si>
  <si>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</si>
  <si>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</si>
  <si>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</si>
  <si>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</si>
  <si>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</si>
  <si>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</si>
  <si>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</si>
  <si>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</si>
  <si>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</si>
  <si>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</si>
  <si>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</si>
  <si>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</si>
  <si>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</si>
  <si>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</si>
  <si>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</si>
  <si>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</si>
  <si>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</si>
  <si>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</si>
  <si>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</si>
  <si>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</si>
  <si>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</si>
  <si>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</si>
  <si>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</si>
  <si>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</si>
  <si>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</si>
  <si>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</si>
  <si>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</si>
  <si>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</si>
  <si>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</si>
  <si>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</si>
  <si>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</si>
  <si>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</si>
  <si>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</si>
  <si>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</si>
  <si>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</si>
  <si>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</si>
  <si>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</si>
  <si>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</si>
  <si>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</si>
  <si>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</si>
  <si>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</si>
  <si>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</si>
  <si>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</si>
  <si>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</si>
  <si>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</si>
  <si>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</si>
  <si>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</si>
  <si>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</si>
  <si>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</si>
  <si>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</si>
  <si>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</si>
  <si>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</si>
  <si>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</si>
  <si>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</si>
  <si>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</si>
  <si>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</si>
  <si>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</si>
  <si>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</si>
  <si>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</si>
  <si>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</si>
  <si>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</si>
  <si>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</si>
  <si>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</si>
  <si>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</si>
  <si>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</si>
  <si>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</si>
  <si>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</si>
  <si>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</si>
  <si>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</si>
  <si>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</si>
  <si>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</si>
  <si>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</si>
  <si>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</si>
  <si>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</si>
  <si>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</si>
  <si>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</si>
  <si>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</si>
  <si>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</si>
  <si>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</si>
  <si>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</si>
  <si>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</si>
  <si>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</si>
  <si>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</si>
  <si>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</si>
  <si>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</si>
  <si>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</si>
  <si>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</si>
  <si>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</si>
  <si>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</si>
  <si>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</si>
  <si>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</si>
  <si>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</si>
  <si>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</si>
  <si>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</si>
  <si>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</si>
  <si>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</si>
  <si>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</si>
  <si>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</si>
  <si>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</si>
  <si>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</si>
  <si>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</si>
  <si>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</si>
  <si>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</si>
  <si>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</si>
  <si>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</si>
  <si>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</si>
  <si>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</si>
  <si>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</si>
  <si>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</si>
  <si>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</si>
  <si>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</si>
  <si>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</si>
  <si>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</si>
  <si>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</si>
  <si>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</si>
  <si>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</si>
  <si>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</si>
  <si>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</si>
  <si>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</si>
  <si>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</si>
  <si>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</si>
  <si>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</si>
  <si>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</si>
  <si>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</si>
  <si>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</si>
  <si>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</si>
  <si>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</si>
  <si>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</si>
  <si>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</si>
  <si>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</si>
  <si>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</si>
  <si>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</si>
  <si>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</si>
  <si>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</si>
  <si>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</si>
  <si>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</si>
  <si>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</si>
  <si>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</si>
  <si>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</si>
  <si>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</si>
  <si>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</si>
  <si>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</si>
  <si>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</si>
  <si>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</si>
  <si>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</si>
  <si>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</si>
  <si>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</si>
  <si>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</si>
  <si>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</si>
  <si>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</si>
  <si>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</si>
  <si>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</si>
  <si>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</si>
  <si>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</si>
  <si>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</si>
  <si>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</si>
  <si>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</si>
  <si>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</si>
  <si>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</si>
  <si>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</si>
  <si>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</si>
  <si>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</si>
  <si>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</si>
  <si>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</si>
  <si>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</si>
  <si>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</si>
  <si>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</si>
  <si>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</si>
  <si>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</si>
  <si>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</si>
  <si>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</si>
  <si>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</si>
  <si>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</si>
  <si>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</si>
  <si>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</si>
  <si>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</si>
  <si>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</si>
  <si>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</si>
  <si>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</si>
  <si>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</si>
  <si>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</si>
  <si>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</si>
  <si>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</si>
  <si>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</si>
  <si>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</si>
  <si>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</si>
  <si>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</si>
  <si>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</si>
  <si>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</si>
  <si>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</si>
  <si>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</si>
  <si>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</si>
  <si>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</si>
  <si>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</si>
  <si>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</si>
  <si>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</si>
  <si>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</si>
  <si>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</si>
  <si>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</si>
  <si>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</si>
  <si>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</si>
  <si>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</si>
  <si>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</si>
  <si>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</si>
  <si>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</si>
  <si>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</si>
  <si>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</si>
  <si>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</si>
  <si>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</si>
  <si>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</si>
  <si>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</si>
  <si>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</si>
  <si>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</si>
  <si>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</si>
  <si>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</si>
  <si>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</si>
  <si>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</si>
  <si>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</si>
  <si>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</si>
  <si>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</si>
  <si>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</si>
  <si>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</si>
  <si>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</si>
  <si>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</si>
  <si>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</si>
  <si>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</si>
  <si>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</si>
  <si>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</si>
  <si>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</si>
  <si>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</si>
  <si>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</si>
  <si>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</si>
  <si>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</si>
  <si>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</si>
  <si>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</si>
  <si>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</si>
  <si>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</si>
  <si>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</si>
  <si>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</si>
  <si>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</si>
  <si>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</si>
  <si>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</si>
  <si>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</si>
  <si>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</si>
  <si>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</si>
  <si>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</si>
  <si>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</si>
  <si>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</si>
  <si>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</si>
  <si>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</si>
  <si>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</si>
  <si>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</si>
  <si>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</si>
  <si>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</si>
  <si>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</si>
  <si>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</si>
  <si>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</si>
  <si>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</si>
  <si>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</si>
  <si>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</si>
  <si>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</si>
  <si>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</si>
  <si>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</si>
  <si>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</si>
  <si>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</si>
  <si>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</si>
  <si>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</si>
  <si>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</si>
  <si>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</si>
  <si>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</si>
  <si>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</si>
  <si>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</si>
  <si>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</si>
  <si>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</si>
  <si>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</si>
  <si>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</si>
  <si>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</si>
  <si>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</si>
  <si>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</si>
  <si>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</si>
  <si>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</si>
  <si>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</si>
  <si>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</si>
  <si>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</si>
  <si>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</si>
  <si>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</si>
  <si>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</si>
  <si>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</si>
  <si>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</si>
  <si>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</si>
  <si>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</si>
  <si>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</si>
  <si>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</si>
  <si>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</si>
  <si>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</si>
  <si>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</si>
  <si>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</si>
  <si>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</si>
  <si>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</si>
  <si>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</si>
  <si>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</si>
  <si>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</si>
  <si>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</si>
  <si>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</si>
  <si>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</si>
  <si>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</si>
  <si>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</si>
  <si>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</si>
  <si>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</si>
  <si>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</si>
  <si>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</si>
  <si>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</si>
  <si>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</si>
  <si>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</si>
  <si>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</si>
  <si>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</si>
  <si>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</si>
  <si>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</si>
  <si>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</si>
  <si>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</si>
  <si>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</si>
  <si>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</si>
  <si>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</si>
  <si>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</si>
  <si>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</si>
  <si>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</si>
  <si>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</si>
  <si>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</si>
  <si>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</si>
  <si>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</si>
  <si>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</si>
  <si>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</si>
  <si>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</si>
  <si>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</si>
  <si>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</si>
  <si>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</si>
  <si>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</si>
  <si>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</si>
  <si>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</si>
  <si>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</si>
  <si>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</si>
  <si>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</si>
  <si>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</si>
  <si>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</si>
  <si>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</si>
  <si>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</si>
  <si>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</si>
  <si>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</si>
  <si>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</si>
  <si>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</si>
  <si>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</si>
  <si>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</si>
  <si>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</si>
  <si>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</si>
  <si>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</si>
  <si>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</si>
  <si>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</si>
  <si>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</si>
  <si>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</si>
  <si>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</si>
  <si>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</si>
  <si>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</si>
  <si>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</si>
  <si>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</si>
  <si>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</si>
  <si>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</si>
  <si>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</si>
  <si>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</si>
  <si>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</si>
  <si>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</si>
  <si>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</si>
  <si>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</si>
  <si>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</si>
  <si>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</si>
  <si>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</si>
  <si>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</si>
  <si>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</si>
  <si>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</si>
  <si>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</si>
  <si>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</si>
  <si>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</si>
  <si>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</si>
  <si>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</si>
  <si>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</si>
  <si>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</si>
  <si>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</si>
  <si>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</si>
  <si>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</si>
  <si>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</si>
  <si>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</si>
  <si>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</si>
  <si>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</si>
  <si>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</si>
  <si>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</si>
  <si>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</si>
  <si>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</si>
  <si>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</si>
  <si>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</si>
  <si>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</si>
  <si>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</si>
  <si>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</si>
  <si>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</si>
  <si>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</si>
  <si>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</si>
  <si>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</si>
  <si>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</si>
  <si>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</si>
  <si>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</si>
  <si>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</si>
  <si>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</si>
  <si>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</si>
  <si>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</si>
  <si>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</si>
  <si>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</si>
  <si>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</si>
  <si>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</si>
  <si>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</si>
  <si>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</si>
  <si>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</si>
  <si>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</si>
  <si>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</si>
  <si>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</si>
  <si>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</si>
  <si>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</si>
  <si>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</si>
  <si>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</si>
  <si>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</si>
  <si>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</si>
  <si>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</si>
  <si>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</si>
  <si>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</si>
  <si>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</si>
  <si>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</si>
  <si>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</si>
  <si>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</si>
  <si>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</si>
  <si>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</si>
  <si>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</si>
  <si>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</si>
  <si>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</si>
  <si>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</si>
  <si>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</si>
  <si>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</si>
  <si>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</si>
  <si>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</si>
  <si>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</si>
  <si>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</si>
  <si>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</si>
  <si>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</si>
  <si>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</si>
  <si>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</si>
  <si>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</si>
  <si>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</si>
  <si>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</si>
  <si>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</si>
  <si>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</si>
  <si>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</si>
  <si>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</si>
  <si>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</si>
  <si>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</si>
  <si>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</si>
  <si>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</si>
  <si>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</si>
  <si>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</si>
  <si>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</si>
  <si>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</si>
  <si>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</si>
  <si>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</si>
  <si>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</si>
  <si>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</si>
  <si>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</si>
  <si>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</si>
  <si>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</si>
  <si>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</si>
  <si>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</si>
  <si>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</si>
  <si>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</si>
  <si>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</si>
  <si>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</si>
  <si>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</si>
  <si>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</si>
  <si>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</si>
  <si>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</si>
  <si>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</si>
  <si>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</si>
  <si>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</si>
  <si>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</si>
  <si>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</si>
  <si>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</si>
  <si>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</si>
  <si>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</si>
  <si>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</si>
  <si>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</si>
  <si>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</si>
  <si>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</si>
  <si>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</si>
  <si>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</si>
  <si>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</si>
  <si>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</si>
  <si>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</si>
  <si>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</si>
  <si>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</si>
  <si>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</si>
  <si>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</si>
  <si>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</si>
  <si>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</si>
  <si>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</si>
  <si>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</si>
  <si>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</si>
  <si>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</si>
  <si>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</si>
  <si>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</si>
  <si>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</si>
  <si>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</si>
  <si>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</si>
  <si>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</si>
  <si>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</si>
  <si>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</si>
  <si>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</si>
  <si>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</si>
  <si>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</si>
  <si>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</si>
  <si>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</si>
  <si>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</si>
  <si>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</si>
  <si>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</si>
  <si>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</si>
  <si>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</si>
  <si>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</si>
  <si>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</si>
  <si>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</si>
  <si>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</si>
  <si>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</si>
  <si>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</si>
  <si>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</si>
  <si>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</si>
  <si>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</si>
  <si>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</si>
  <si>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</si>
  <si>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</si>
  <si>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</si>
  <si>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</si>
  <si>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</si>
  <si>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</si>
  <si>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</si>
  <si>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</si>
  <si>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</si>
  <si>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</si>
  <si>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</si>
  <si>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</si>
  <si>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</si>
  <si>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</si>
  <si>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</si>
  <si>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</si>
  <si>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</si>
  <si>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</si>
  <si>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</si>
  <si>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</si>
  <si>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</si>
  <si>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</si>
  <si>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</si>
  <si>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</si>
  <si>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</si>
  <si>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</si>
  <si>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</si>
  <si>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</si>
  <si>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</si>
  <si>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</si>
  <si>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</si>
  <si>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</si>
  <si>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</si>
  <si>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</si>
  <si>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</si>
  <si>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</si>
  <si>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</si>
  <si>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</si>
  <si>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</si>
  <si>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</si>
  <si>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</si>
  <si>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</si>
  <si>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</si>
  <si>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</si>
  <si>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</si>
  <si>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</si>
  <si>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</si>
  <si>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</si>
  <si>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</si>
  <si>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</si>
  <si>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</si>
  <si>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</si>
  <si>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</si>
  <si>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</si>
  <si>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</si>
  <si>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</si>
  <si>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</si>
  <si>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</si>
  <si>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</si>
  <si>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</si>
  <si>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</si>
  <si>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</si>
  <si>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</si>
  <si>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</si>
  <si>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</si>
  <si>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</si>
  <si>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</si>
  <si>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</si>
  <si>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</si>
  <si>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</si>
  <si>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</si>
  <si>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</si>
  <si>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</si>
  <si>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</si>
  <si>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</si>
  <si>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</si>
  <si>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</si>
  <si>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</si>
  <si>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</si>
  <si>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</si>
  <si>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</si>
  <si>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</si>
  <si>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</si>
  <si>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</si>
  <si>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</si>
  <si>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</si>
  <si>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</si>
  <si>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</si>
  <si>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</si>
  <si>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</si>
  <si>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</si>
  <si>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</si>
  <si>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</si>
  <si>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</si>
  <si>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</si>
  <si>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</si>
  <si>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</si>
  <si>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</si>
  <si>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</si>
  <si>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</si>
  <si>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</si>
  <si>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</si>
  <si>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</si>
  <si>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</si>
  <si>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</si>
  <si>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</si>
  <si>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</si>
  <si>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</si>
  <si>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</si>
  <si>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</si>
  <si>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</si>
  <si>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</si>
  <si>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</si>
  <si>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</si>
  <si>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</si>
  <si>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</si>
  <si>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</si>
  <si>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</si>
  <si>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</si>
  <si>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</si>
  <si>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</si>
  <si>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</si>
  <si>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</si>
  <si>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</si>
  <si>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</si>
  <si>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</si>
  <si>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</si>
  <si>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</si>
  <si>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</si>
  <si>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</si>
  <si>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</si>
  <si>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</si>
  <si>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</si>
  <si>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</si>
  <si>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</si>
  <si>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</si>
  <si>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</si>
  <si>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</si>
  <si>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</si>
  <si>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</si>
  <si>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</si>
  <si>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</si>
  <si>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</si>
  <si>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</si>
  <si>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</si>
  <si>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</si>
  <si>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</si>
  <si>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</si>
  <si>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</si>
  <si>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</si>
  <si>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</si>
  <si>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</si>
  <si>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</si>
  <si>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</si>
  <si>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</si>
  <si>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</si>
  <si>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</si>
  <si>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</si>
  <si>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</si>
  <si>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</si>
  <si>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</si>
  <si>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</si>
  <si>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</si>
  <si>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</si>
  <si>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</si>
  <si>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</si>
  <si>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</si>
  <si>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</si>
  <si>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</si>
  <si>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</si>
  <si>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</si>
  <si>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</si>
  <si>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</si>
  <si>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</si>
  <si>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</si>
  <si>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</si>
  <si>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</si>
  <si>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</si>
  <si>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</si>
  <si>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</si>
  <si>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</si>
  <si>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</si>
  <si>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</si>
  <si>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</si>
  <si>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</si>
  <si>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</si>
  <si>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</si>
  <si>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</si>
  <si>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</si>
  <si>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</si>
  <si>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</si>
  <si>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</si>
  <si>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</si>
  <si>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</si>
  <si>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</si>
  <si>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</si>
  <si>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</si>
  <si>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</si>
  <si>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</si>
  <si>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</si>
  <si>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</si>
  <si>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</si>
  <si>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</si>
  <si>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</si>
  <si>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</si>
  <si>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</si>
  <si>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</si>
  <si>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</si>
  <si>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</si>
  <si>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</si>
  <si>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</si>
  <si>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</si>
  <si>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</si>
  <si>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</si>
  <si>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</si>
  <si>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</si>
  <si>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</si>
  <si>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</si>
  <si>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</si>
  <si>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</si>
  <si>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</si>
  <si>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</si>
  <si>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</si>
  <si>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</si>
  <si>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</si>
  <si>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</si>
  <si>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</si>
  <si>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</si>
  <si>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</si>
  <si>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</si>
  <si>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</si>
  <si>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</si>
  <si>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</si>
  <si>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</si>
  <si>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</si>
  <si>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</si>
  <si>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</si>
  <si>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</si>
  <si>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</si>
  <si>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</si>
  <si>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</si>
  <si>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</si>
  <si>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</si>
  <si>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</si>
  <si>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</si>
  <si>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</si>
  <si>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</si>
  <si>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</si>
  <si>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</si>
  <si>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</si>
  <si>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</si>
  <si>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</si>
  <si>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</si>
  <si>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</si>
  <si>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</si>
  <si>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</si>
  <si>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</si>
  <si>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</si>
  <si>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</si>
  <si>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</si>
  <si>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</si>
  <si>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</si>
  <si>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</si>
  <si>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</si>
  <si>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</si>
  <si>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</si>
  <si>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</si>
  <si>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</si>
  <si>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</si>
  <si>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</si>
  <si>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</si>
  <si>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</si>
  <si>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</si>
  <si>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</si>
  <si>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</si>
  <si>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</si>
  <si>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</si>
  <si>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</si>
  <si>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</si>
  <si>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</si>
  <si>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</si>
  <si>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</si>
  <si>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</si>
  <si>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</si>
  <si>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</si>
  <si>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</si>
  <si>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</si>
  <si>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</si>
  <si>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</si>
  <si>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</si>
  <si>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</si>
  <si>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</si>
  <si>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</si>
  <si>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</si>
  <si>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</si>
  <si>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</si>
  <si>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</si>
  <si>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</si>
  <si>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</si>
  <si>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</si>
  <si>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</si>
  <si>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</si>
  <si>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</si>
  <si>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</si>
  <si>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</si>
  <si>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</si>
  <si>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</si>
  <si>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</si>
  <si>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</si>
  <si>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</si>
  <si>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</si>
  <si>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</si>
  <si>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</si>
  <si>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</si>
  <si>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</si>
  <si>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</si>
  <si>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</si>
  <si>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</si>
  <si>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</si>
  <si>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</si>
  <si>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</si>
  <si>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</si>
  <si>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</si>
  <si>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</si>
  <si>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</si>
  <si>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</si>
  <si>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</si>
  <si>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</si>
  <si>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</si>
  <si>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</si>
  <si>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</si>
  <si>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</si>
  <si>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</si>
  <si>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</si>
  <si>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</si>
  <si>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</si>
  <si>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</si>
  <si>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</si>
  <si>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</si>
  <si>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</si>
  <si>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</si>
  <si>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</si>
  <si>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</si>
  <si>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</si>
  <si>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</si>
  <si>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</si>
  <si>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</si>
  <si>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</si>
  <si>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</si>
  <si>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</si>
  <si>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</si>
  <si>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</si>
  <si>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</si>
  <si>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</si>
  <si>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</si>
  <si>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</si>
  <si>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</si>
  <si>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</si>
  <si>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</si>
  <si>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</si>
  <si>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</si>
  <si>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</si>
  <si>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</si>
  <si>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</si>
  <si>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</si>
  <si>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</si>
  <si>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</si>
  <si>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</si>
  <si>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</si>
  <si>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</si>
  <si>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</si>
  <si>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</si>
  <si>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</si>
  <si>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</si>
  <si>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</si>
  <si>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</si>
  <si>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</si>
  <si>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</si>
  <si>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</si>
  <si>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</si>
  <si>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</si>
  <si>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</si>
  <si>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</si>
  <si>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</si>
  <si>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</si>
  <si>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</si>
  <si>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</si>
  <si>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</si>
  <si>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</si>
  <si>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</si>
  <si>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</si>
  <si>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</si>
  <si>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</si>
  <si>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</si>
  <si>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</si>
  <si>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</si>
  <si>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</si>
  <si>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</si>
  <si>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</si>
  <si>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</si>
  <si>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</si>
  <si>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</si>
  <si>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</si>
  <si>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</si>
  <si>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</si>
  <si>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</si>
  <si>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</si>
  <si>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</si>
  <si>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</si>
  <si>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</si>
  <si>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</si>
  <si>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</si>
  <si>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</si>
  <si>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</si>
  <si>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</si>
  <si>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</si>
  <si>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</si>
  <si>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</si>
  <si>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</si>
  <si>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</si>
  <si>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</si>
  <si>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</si>
  <si>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</si>
  <si>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</si>
  <si>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</si>
  <si>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</si>
  <si>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</si>
  <si>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</si>
  <si>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</si>
  <si>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</si>
  <si>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</si>
  <si>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</si>
  <si>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</si>
  <si>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</si>
  <si>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</si>
  <si>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</si>
  <si>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</si>
  <si>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</si>
  <si>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</si>
  <si>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</si>
  <si>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</si>
  <si>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</si>
  <si>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</si>
  <si>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</si>
  <si>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</si>
  <si>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</si>
  <si>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</si>
  <si>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</si>
  <si>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</si>
  <si>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</si>
  <si>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</si>
  <si>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</si>
  <si>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</si>
  <si>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</si>
  <si>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</si>
  <si>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</si>
  <si>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</si>
  <si>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</si>
  <si>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</si>
  <si>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</si>
  <si>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</si>
  <si>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</si>
  <si>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</si>
  <si>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</si>
  <si>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</si>
  <si>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</si>
  <si>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</si>
  <si>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</si>
  <si>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</si>
  <si>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</si>
  <si>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</si>
  <si>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</si>
  <si>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</si>
  <si>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</si>
  <si>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</si>
  <si>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</si>
  <si>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</si>
  <si>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</si>
  <si>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</si>
  <si>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</si>
  <si>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</si>
  <si>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</si>
  <si>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</si>
  <si>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</si>
  <si>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</si>
  <si>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</si>
  <si>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</si>
  <si>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</si>
  <si>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</si>
  <si>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</si>
  <si>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</si>
  <si>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</si>
  <si>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</si>
  <si>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</si>
  <si>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</si>
  <si>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</si>
  <si>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</si>
  <si>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</si>
  <si>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</si>
  <si>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</si>
  <si>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</si>
  <si>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</si>
  <si>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</si>
  <si>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</si>
  <si>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</si>
  <si>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</si>
  <si>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</si>
  <si>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</si>
  <si>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</si>
  <si>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</si>
  <si>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</si>
  <si>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</si>
  <si>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</si>
  <si>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</si>
  <si>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</si>
  <si>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</si>
  <si>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</si>
  <si>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</si>
  <si>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</si>
  <si>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</si>
  <si>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</si>
  <si>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</si>
  <si>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</si>
  <si>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</si>
  <si>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</si>
  <si>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</si>
  <si>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</si>
  <si>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</si>
  <si>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</si>
  <si>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</si>
  <si>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</si>
  <si>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</si>
  <si>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</si>
  <si>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</si>
  <si>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</si>
  <si>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</si>
  <si>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</si>
  <si>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</si>
  <si>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</si>
  <si>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</si>
  <si>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</si>
  <si>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</si>
  <si>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</si>
  <si>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</si>
  <si>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</si>
  <si>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</si>
  <si>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</si>
  <si>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</si>
  <si>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</si>
  <si>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</si>
  <si>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</si>
  <si>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</si>
  <si>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</si>
  <si>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</si>
  <si>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</si>
  <si>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</si>
  <si>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</si>
  <si>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</si>
  <si>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</si>
  <si>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</si>
  <si>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</si>
  <si>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</si>
  <si>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</si>
  <si>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</si>
  <si>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</si>
  <si>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</si>
  <si>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</si>
  <si>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</si>
  <si>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</si>
  <si>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</si>
  <si>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</si>
  <si>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</si>
  <si>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</si>
  <si>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</si>
  <si>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</si>
  <si>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</si>
  <si>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</si>
  <si>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</si>
  <si>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</si>
  <si>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</si>
  <si>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</si>
  <si>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</si>
  <si>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</si>
  <si>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</si>
  <si>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</si>
  <si>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</si>
  <si>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</si>
  <si>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</si>
  <si>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</si>
  <si>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</si>
  <si>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</si>
  <si>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</si>
  <si>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</si>
  <si>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</si>
  <si>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</si>
  <si>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</si>
  <si>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</si>
  <si>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</si>
  <si>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</si>
  <si>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</si>
  <si>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</si>
  <si>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</si>
  <si>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</si>
  <si>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</si>
  <si>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</si>
  <si>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</si>
  <si>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</si>
  <si>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</si>
  <si>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</si>
  <si>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</si>
  <si>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</si>
  <si>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</si>
  <si>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</si>
  <si>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</si>
  <si>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</si>
  <si>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</si>
  <si>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</si>
  <si>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</si>
  <si>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</si>
  <si>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</si>
  <si>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</si>
  <si>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</si>
  <si>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</si>
  <si>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</si>
  <si>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</si>
  <si>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</si>
  <si>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</si>
  <si>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</si>
  <si>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</si>
  <si>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</si>
  <si>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</si>
  <si>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</si>
  <si>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</si>
  <si>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</si>
  <si>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</si>
  <si>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</si>
  <si>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</si>
  <si>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</si>
  <si>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</si>
  <si>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</si>
  <si>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</si>
  <si>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</si>
  <si>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</si>
  <si>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</si>
  <si>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</si>
  <si>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</si>
  <si>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</si>
  <si>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</si>
  <si>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</si>
  <si>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</si>
  <si>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</si>
  <si>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</si>
  <si>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</si>
  <si>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</si>
  <si>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</si>
  <si>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</si>
  <si>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</si>
  <si>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</si>
  <si>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</si>
  <si>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</si>
  <si>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</si>
  <si>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</si>
  <si>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</si>
  <si>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</si>
  <si>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</si>
  <si>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</si>
  <si>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</si>
  <si>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</si>
  <si>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</si>
  <si>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</si>
  <si>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</si>
  <si>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</si>
  <si>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</si>
  <si>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</si>
  <si>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</si>
  <si>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</si>
  <si>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</si>
  <si>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</si>
  <si>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</si>
  <si>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</si>
  <si>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</si>
  <si>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</si>
  <si>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</si>
  <si>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</si>
  <si>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</si>
  <si>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</si>
  <si>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</si>
  <si>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</si>
  <si>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</si>
  <si>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</si>
  <si>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</si>
  <si>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</si>
  <si>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</si>
  <si>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</si>
  <si>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</si>
  <si>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</si>
  <si>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</si>
  <si>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</si>
  <si>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</si>
  <si>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</si>
  <si>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</si>
  <si>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</si>
  <si>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</si>
  <si>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</si>
  <si>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</si>
  <si>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</si>
  <si>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</si>
  <si>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</si>
  <si>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</si>
  <si>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</si>
  <si>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</si>
  <si>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</si>
  <si>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</si>
  <si>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</si>
  <si>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</si>
  <si>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</si>
  <si>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</si>
  <si>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</si>
  <si>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</si>
  <si>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</si>
  <si>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</si>
  <si>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</si>
  <si>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</si>
  <si>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</si>
  <si>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</si>
  <si>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</si>
  <si>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</si>
  <si>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</si>
  <si>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</si>
  <si>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</si>
  <si>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</si>
  <si>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</si>
  <si>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</si>
  <si>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</si>
  <si>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</si>
  <si>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</si>
  <si>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</si>
  <si>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</si>
  <si>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</si>
  <si>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</si>
  <si>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</si>
  <si>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</si>
  <si>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</si>
  <si>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</si>
  <si>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</si>
  <si>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</si>
  <si>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</si>
  <si>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</si>
  <si>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</si>
  <si>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</si>
  <si>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</si>
  <si>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</si>
  <si>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</si>
  <si>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</si>
  <si>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</si>
  <si>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</si>
  <si>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</si>
  <si>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</si>
  <si>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</si>
  <si>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</si>
  <si>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</si>
  <si>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</si>
  <si>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</si>
  <si>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</si>
  <si>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</si>
  <si>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</si>
  <si>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</si>
  <si>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</si>
  <si>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</si>
  <si>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</si>
  <si>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</si>
  <si>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</si>
  <si>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</si>
  <si>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</si>
  <si>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</si>
  <si>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</si>
  <si>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</si>
  <si>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</si>
  <si>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</si>
  <si>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</si>
  <si>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</si>
  <si>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</si>
  <si>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</si>
  <si>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</si>
  <si>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</si>
  <si>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</si>
  <si>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</si>
  <si>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</si>
  <si>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</si>
  <si>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</si>
  <si>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</si>
  <si>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</si>
  <si>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</si>
  <si>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</si>
  <si>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</si>
  <si>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</si>
  <si>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</si>
  <si>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</si>
  <si>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</si>
  <si>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</si>
  <si>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</si>
  <si>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</si>
  <si>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</si>
  <si>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</si>
  <si>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</si>
  <si>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</si>
  <si>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</si>
  <si>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</si>
  <si>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</si>
  <si>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</si>
  <si>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</si>
  <si>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</si>
  <si>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</si>
  <si>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</si>
  <si>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</si>
  <si>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</si>
  <si>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</si>
  <si>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</si>
  <si>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</si>
  <si>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</si>
  <si>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</si>
  <si>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</si>
  <si>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</si>
  <si>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</si>
  <si>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</si>
  <si>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</si>
  <si>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</si>
  <si>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</si>
  <si>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</si>
  <si>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</si>
  <si>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</si>
  <si>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</si>
  <si>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</si>
  <si>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</si>
  <si>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</si>
  <si>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</si>
  <si>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</si>
  <si>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</si>
  <si>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</si>
  <si>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</si>
  <si>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</si>
  <si>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</si>
  <si>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</si>
  <si>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</si>
  <si>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</si>
  <si>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</si>
  <si>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</si>
  <si>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</si>
  <si>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</si>
  <si>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</si>
  <si>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</si>
  <si>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</si>
  <si>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</si>
  <si>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</si>
  <si>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</si>
  <si>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</si>
  <si>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</si>
  <si>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</si>
  <si>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</si>
  <si>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</si>
  <si>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</si>
  <si>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</si>
  <si>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</si>
  <si>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</si>
  <si>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</si>
  <si>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</si>
  <si>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</si>
  <si>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</si>
  <si>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</si>
  <si>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</si>
  <si>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</si>
  <si>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</si>
  <si>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</si>
  <si>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</si>
  <si>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</si>
  <si>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</si>
  <si>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</si>
  <si>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</si>
  <si>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</si>
  <si>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</si>
  <si>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</si>
  <si>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</si>
  <si>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</si>
  <si>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</si>
  <si>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</si>
  <si>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</si>
  <si>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</si>
  <si>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</si>
  <si>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</si>
  <si>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</si>
  <si>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</si>
  <si>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</si>
  <si>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</si>
  <si>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</si>
  <si>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</si>
  <si>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</si>
  <si>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</si>
  <si>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</si>
  <si>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</si>
  <si>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</si>
  <si>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</si>
  <si>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</si>
  <si>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</si>
  <si>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</si>
  <si>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</si>
  <si>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</si>
  <si>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</si>
  <si>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</si>
  <si>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</si>
  <si>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</si>
  <si>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</si>
  <si>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</si>
  <si>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</si>
  <si>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</si>
  <si>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</si>
  <si>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</si>
  <si>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</si>
  <si>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</si>
  <si>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</si>
  <si>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</si>
  <si>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</si>
  <si>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</si>
  <si>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</si>
  <si>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</si>
  <si>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</si>
  <si>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</si>
  <si>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</si>
  <si>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</si>
  <si>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</si>
  <si>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</si>
  <si>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</si>
  <si>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</si>
  <si>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</si>
  <si>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</si>
  <si>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</si>
  <si>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</si>
  <si>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</si>
  <si>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</si>
  <si>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</si>
  <si>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</si>
  <si>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</si>
  <si>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</si>
  <si>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</si>
  <si>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</si>
  <si>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</si>
  <si>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</si>
  <si>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</si>
  <si>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</si>
  <si>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</si>
  <si>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</si>
  <si>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</si>
  <si>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</si>
  <si>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</si>
  <si>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</si>
  <si>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</si>
  <si>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</si>
  <si>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</si>
  <si>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</si>
  <si>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</si>
  <si>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</si>
  <si>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</si>
  <si>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</si>
  <si>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</si>
  <si>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</si>
  <si>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</si>
  <si>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</si>
  <si>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</si>
  <si>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</si>
  <si>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</si>
  <si>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</si>
  <si>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</si>
  <si>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</si>
  <si>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</si>
  <si>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</si>
  <si>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</si>
  <si>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</si>
  <si>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</si>
  <si>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</si>
  <si>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</si>
  <si>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</si>
  <si>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</si>
  <si>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</si>
  <si>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</si>
  <si>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</si>
  <si>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</si>
  <si>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</si>
  <si>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</si>
  <si>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</si>
  <si>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</si>
  <si>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</si>
  <si>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</si>
  <si>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</si>
  <si>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</si>
  <si>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</si>
  <si>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</si>
  <si>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</si>
  <si>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</si>
  <si>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</si>
  <si>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</si>
  <si>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</si>
  <si>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</si>
  <si>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</si>
  <si>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</si>
  <si>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</si>
  <si>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</si>
  <si>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</si>
  <si>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</si>
  <si>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</si>
  <si>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</si>
  <si>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</si>
  <si>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</si>
  <si>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</si>
  <si>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</si>
  <si>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</si>
  <si>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</si>
  <si>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</si>
  <si>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</si>
  <si>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</si>
  <si>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</si>
  <si>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</si>
  <si>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</si>
  <si>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</si>
  <si>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</si>
  <si>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</si>
  <si>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</si>
  <si>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</si>
  <si>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</si>
  <si>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</si>
  <si>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</si>
  <si>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</si>
  <si>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</si>
  <si>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</si>
  <si>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</si>
  <si>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</si>
  <si>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</si>
  <si>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</si>
  <si>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</si>
  <si>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</si>
  <si>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</si>
  <si>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</si>
  <si>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</si>
  <si>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</si>
  <si>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</si>
  <si>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</si>
  <si>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</si>
  <si>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</si>
  <si>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</si>
  <si>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</si>
  <si>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</si>
  <si>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</si>
  <si>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</si>
  <si>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</si>
  <si>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</si>
  <si>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</si>
  <si>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</si>
  <si>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</si>
  <si>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</si>
  <si>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</si>
  <si>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</si>
  <si>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</si>
  <si>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</si>
  <si>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</si>
  <si>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</si>
  <si>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</si>
  <si>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</si>
  <si>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</si>
  <si>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</si>
  <si>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</si>
  <si>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</si>
  <si>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</si>
  <si>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</si>
  <si>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</si>
  <si>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</si>
  <si>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</si>
  <si>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</si>
  <si>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</si>
  <si>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</si>
  <si>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</si>
  <si>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</si>
  <si>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</si>
  <si>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</si>
  <si>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</si>
  <si>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</si>
  <si>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</si>
  <si>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</si>
  <si>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</si>
  <si>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</si>
  <si>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</si>
  <si>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</si>
  <si>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</si>
  <si>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</si>
  <si>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</si>
  <si>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</si>
  <si>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</si>
  <si>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</si>
  <si>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</si>
  <si>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</si>
  <si>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</si>
  <si>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</si>
  <si>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</si>
  <si>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</si>
  <si>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</si>
  <si>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</si>
  <si>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</si>
  <si>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</si>
  <si>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</si>
  <si>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</si>
  <si>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</si>
  <si>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</si>
  <si>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</si>
  <si>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</si>
  <si>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</si>
  <si>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</si>
  <si>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</si>
  <si>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</si>
  <si>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</si>
  <si>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</si>
  <si>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</si>
  <si>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</si>
  <si>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</si>
  <si>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</si>
  <si>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</si>
  <si>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</si>
  <si>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</si>
  <si>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</si>
  <si>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</si>
  <si>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</si>
  <si>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</si>
  <si>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</si>
  <si>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</si>
  <si>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</si>
  <si>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</si>
  <si>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</si>
  <si>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</si>
  <si>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</si>
  <si>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</si>
  <si>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</si>
  <si>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</si>
  <si>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</si>
  <si>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</si>
  <si>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</si>
  <si>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</si>
  <si>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</si>
  <si>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</si>
  <si>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</si>
  <si>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</si>
  <si>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</si>
  <si>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</si>
  <si>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</si>
  <si>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</si>
  <si>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</si>
  <si>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</si>
  <si>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</si>
  <si>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</si>
  <si>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</si>
  <si>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</si>
  <si>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</si>
  <si>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</si>
  <si>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</si>
  <si>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</si>
  <si>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</si>
  <si>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</si>
  <si>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</si>
  <si>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</si>
  <si>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</si>
  <si>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</si>
  <si>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</si>
  <si>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</si>
  <si>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</si>
  <si>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</si>
  <si>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</si>
  <si>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</si>
  <si>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</si>
  <si>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</si>
  <si>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</si>
  <si>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</si>
  <si>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</si>
  <si>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</si>
  <si>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</si>
  <si>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</si>
  <si>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</si>
  <si>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</si>
  <si>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</si>
  <si>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</si>
  <si>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</si>
  <si>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</si>
  <si>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</si>
  <si>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</si>
  <si>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</si>
  <si>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</si>
  <si>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</si>
  <si>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</si>
  <si>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</si>
  <si>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</si>
  <si>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</si>
  <si>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</si>
  <si>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</si>
  <si>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</si>
  <si>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</si>
  <si>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</si>
  <si>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</si>
  <si>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</si>
  <si>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</si>
  <si>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</si>
  <si>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</si>
  <si>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</si>
  <si>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</si>
  <si>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</si>
  <si>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</si>
  <si>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</si>
  <si>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</si>
  <si>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</si>
  <si>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</si>
  <si>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</si>
  <si>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</si>
  <si>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</si>
  <si>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</si>
  <si>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</si>
  <si>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</si>
  <si>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</si>
  <si>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</si>
  <si>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</si>
  <si>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</si>
  <si>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</si>
  <si>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</si>
  <si>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</si>
  <si>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</si>
  <si>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</si>
  <si>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</si>
  <si>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</si>
  <si>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</si>
  <si>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</si>
  <si>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</si>
  <si>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</si>
  <si>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</si>
  <si>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</si>
  <si>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</si>
  <si>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</si>
  <si>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</si>
  <si>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</si>
  <si>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</si>
  <si>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</si>
  <si>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</si>
  <si>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</si>
  <si>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</si>
  <si>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</si>
  <si>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</si>
  <si>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</si>
  <si>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</si>
  <si>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</si>
  <si>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</si>
  <si>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</si>
  <si>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</si>
  <si>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</si>
  <si>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</si>
  <si>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</si>
  <si>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</si>
  <si>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</si>
  <si>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</si>
  <si>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</si>
  <si>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</si>
  <si>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</si>
  <si>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</si>
  <si>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</si>
  <si>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</si>
  <si>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</si>
  <si>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</si>
  <si>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</si>
  <si>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</si>
  <si>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</si>
  <si>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</si>
  <si>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</si>
  <si>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</si>
  <si>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</si>
  <si>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</si>
  <si>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</si>
  <si>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</si>
  <si>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</si>
  <si>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</si>
  <si>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</si>
  <si>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</si>
  <si>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</si>
  <si>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</si>
  <si>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</si>
  <si>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</si>
  <si>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</si>
  <si>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</si>
  <si>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</si>
  <si>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</si>
  <si>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</si>
  <si>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</si>
  <si>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</si>
  <si>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</si>
  <si>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</si>
  <si>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</si>
  <si>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</si>
  <si>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</si>
  <si>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</si>
  <si>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</si>
  <si>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</si>
  <si>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</si>
  <si>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</si>
  <si>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</si>
  <si>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</si>
  <si>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</si>
  <si>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</si>
  <si>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</si>
  <si>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</si>
  <si>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</si>
  <si>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</si>
  <si>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</si>
  <si>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</si>
  <si>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</si>
  <si>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</si>
  <si>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</si>
  <si>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</si>
  <si>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</si>
  <si>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</si>
  <si>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</si>
  <si>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</si>
  <si>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</si>
  <si>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</si>
  <si>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</si>
  <si>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</si>
  <si>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</si>
  <si>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</si>
  <si>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</si>
  <si>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</si>
  <si>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</si>
  <si>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</si>
  <si>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</si>
  <si>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</si>
  <si>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</si>
  <si>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</si>
  <si>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</si>
  <si>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</si>
  <si>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</si>
  <si>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</si>
  <si>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</si>
  <si>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</si>
  <si>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</si>
  <si>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</si>
  <si>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</si>
  <si>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</si>
  <si>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</si>
  <si>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</si>
  <si>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</si>
  <si>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</si>
  <si>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</si>
  <si>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</si>
  <si>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</si>
  <si>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</si>
  <si>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</si>
  <si>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</si>
  <si>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</si>
  <si>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</si>
  <si>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</si>
  <si>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</si>
  <si>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</si>
  <si>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</si>
  <si>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</si>
  <si>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</si>
  <si>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</si>
  <si>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</si>
  <si>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</si>
  <si>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</si>
  <si>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</si>
  <si>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</si>
  <si>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</si>
  <si>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</si>
  <si>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</si>
  <si>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</si>
  <si>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</si>
  <si>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</si>
  <si>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</si>
  <si>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</si>
  <si>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</si>
  <si>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</si>
  <si>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</si>
  <si>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</si>
  <si>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</si>
  <si>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</si>
  <si>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</si>
  <si>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</si>
  <si>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</si>
  <si>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</si>
  <si>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</si>
  <si>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</si>
  <si>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</si>
  <si>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</si>
  <si>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</si>
  <si>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</si>
  <si>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</si>
  <si>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</si>
  <si>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</si>
  <si>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</si>
  <si>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</si>
  <si>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</si>
  <si>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</si>
  <si>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</si>
  <si>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</si>
  <si>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</si>
  <si>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</si>
  <si>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</si>
  <si>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</si>
  <si>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</si>
  <si>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</si>
  <si>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</si>
  <si>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</si>
  <si>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</si>
  <si>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</si>
  <si>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</si>
  <si>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</si>
  <si>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</si>
  <si>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</si>
  <si>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</si>
  <si>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</si>
  <si>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</si>
  <si>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</si>
  <si>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</si>
  <si>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</si>
  <si>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</si>
  <si>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</si>
  <si>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</si>
  <si>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</si>
  <si>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</si>
  <si>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</si>
  <si>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</si>
  <si>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</si>
  <si>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</si>
  <si>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</si>
  <si>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</si>
  <si>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</si>
  <si>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</si>
  <si>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</si>
  <si>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</si>
  <si>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</si>
  <si>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</si>
  <si>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</si>
  <si>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</si>
  <si>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</si>
  <si>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</si>
  <si>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</si>
  <si>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</si>
  <si>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</si>
  <si>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</si>
  <si>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</si>
  <si>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</si>
  <si>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</si>
  <si>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</si>
  <si>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</si>
  <si>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</si>
  <si>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</si>
  <si>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</si>
  <si>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</si>
  <si>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</si>
  <si>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</si>
  <si>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</si>
  <si>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</si>
  <si>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</si>
  <si>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</si>
  <si>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</si>
  <si>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</si>
  <si>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</si>
  <si>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</si>
  <si>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</si>
  <si>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</si>
  <si>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</si>
  <si>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</si>
  <si>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</si>
  <si>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</si>
  <si>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</si>
  <si>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</si>
  <si>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</si>
  <si>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</si>
  <si>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</si>
  <si>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</si>
  <si>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</si>
  <si>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</si>
  <si>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</si>
  <si>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</si>
  <si>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</si>
  <si>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</si>
  <si>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</si>
  <si>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</si>
  <si>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</si>
  <si>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</si>
  <si>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</si>
  <si>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</si>
  <si>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</si>
  <si>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</si>
  <si>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</si>
  <si>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</si>
  <si>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</si>
  <si>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</si>
  <si>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</si>
  <si>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</si>
  <si>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</si>
  <si>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</si>
  <si>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</si>
  <si>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</si>
  <si>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</si>
  <si>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</si>
  <si>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</si>
  <si>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</si>
  <si>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</si>
  <si>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</si>
  <si>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</si>
  <si>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</si>
  <si>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</si>
  <si>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</si>
  <si>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</si>
  <si>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</si>
  <si>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</si>
  <si>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</si>
  <si>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</si>
  <si>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</si>
  <si>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</si>
  <si>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</si>
  <si>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</si>
  <si>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</si>
  <si>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</si>
  <si>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</si>
  <si>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</si>
  <si>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</si>
  <si>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</si>
  <si>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</si>
  <si>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</si>
  <si>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</si>
  <si>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</si>
  <si>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</si>
  <si>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</si>
  <si>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</si>
  <si>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</si>
  <si>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</si>
  <si>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</si>
  <si>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</si>
  <si>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</si>
  <si>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</si>
  <si>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</si>
  <si>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</si>
  <si>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</si>
  <si>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</si>
  <si>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</si>
  <si>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</si>
  <si>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</si>
  <si>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</si>
  <si>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</si>
  <si>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</si>
  <si>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</si>
  <si>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</si>
  <si>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</si>
  <si>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</si>
  <si>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</si>
  <si>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</si>
  <si>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</si>
  <si>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</si>
  <si>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</si>
  <si>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</si>
  <si>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</si>
  <si>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</si>
  <si>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</si>
  <si>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</si>
  <si>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</si>
  <si>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</si>
  <si>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</si>
  <si>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</si>
  <si>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</si>
  <si>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</si>
  <si>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</si>
  <si>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</si>
  <si>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</si>
  <si>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</si>
  <si>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</si>
  <si>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</si>
  <si>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</si>
  <si>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</si>
  <si>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</si>
  <si>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</si>
  <si>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</si>
  <si>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</si>
  <si>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</si>
  <si>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</si>
  <si>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</si>
  <si>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</si>
  <si>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</si>
  <si>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</si>
  <si>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</si>
  <si>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</si>
  <si>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</si>
  <si>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</si>
  <si>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</si>
  <si>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</si>
  <si>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</si>
  <si>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</si>
  <si>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</si>
  <si>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</si>
  <si>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</si>
  <si>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</si>
  <si>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</si>
  <si>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</si>
  <si>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</si>
  <si>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</si>
  <si>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</si>
  <si>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</si>
  <si>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</si>
  <si>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</si>
  <si>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</si>
  <si>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</si>
  <si>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</si>
  <si>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</si>
  <si>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</si>
  <si>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</si>
  <si>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</si>
  <si>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</si>
  <si>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</si>
  <si>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</si>
  <si>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</si>
  <si>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</si>
  <si>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</si>
  <si>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</si>
  <si>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</si>
  <si>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</si>
  <si>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</si>
  <si>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</si>
  <si>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</si>
  <si>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</si>
  <si>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</si>
  <si>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</si>
  <si>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</si>
  <si>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</si>
  <si>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</si>
  <si>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</si>
  <si>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</si>
  <si>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</si>
  <si>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</si>
  <si>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</si>
  <si>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</si>
  <si>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</si>
  <si>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</si>
  <si>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</si>
  <si>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</si>
  <si>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</si>
  <si>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</si>
  <si>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</si>
  <si>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</si>
  <si>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</si>
  <si>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</si>
  <si>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</si>
  <si>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</si>
  <si>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</si>
  <si>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</si>
  <si>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</si>
  <si>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</si>
  <si>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</si>
  <si>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</si>
  <si>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</si>
  <si>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</si>
  <si>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</si>
  <si>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</si>
  <si>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</si>
  <si>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</si>
  <si>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</si>
  <si>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</si>
  <si>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</si>
  <si>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</si>
  <si>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</si>
  <si>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</si>
  <si>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</si>
  <si>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</si>
  <si>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</si>
  <si>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</si>
  <si>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</si>
  <si>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</si>
  <si>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</si>
  <si>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</si>
  <si>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</si>
  <si>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</si>
  <si>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</si>
  <si>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</si>
  <si>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</si>
  <si>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</si>
  <si>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</si>
  <si>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</si>
  <si>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</si>
  <si>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</si>
  <si>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</si>
  <si>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</si>
  <si>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</si>
  <si>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</si>
  <si>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</si>
  <si>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</si>
  <si>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</si>
  <si>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</si>
  <si>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</si>
  <si>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</si>
  <si>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</si>
  <si>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</si>
  <si>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</si>
  <si>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</si>
  <si>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</si>
  <si>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</si>
  <si>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</si>
  <si>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</si>
  <si>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</si>
  <si>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</si>
  <si>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</si>
  <si>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</si>
  <si>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</si>
  <si>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</si>
  <si>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</si>
  <si>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</si>
  <si>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</si>
  <si>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</si>
  <si>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</si>
  <si>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</si>
  <si>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</si>
  <si>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</si>
  <si>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</si>
  <si>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</si>
  <si>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</si>
  <si>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</si>
  <si>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</si>
  <si>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</si>
  <si>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</si>
  <si>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</si>
  <si>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</si>
  <si>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</si>
  <si>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</si>
  <si>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</si>
  <si>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</si>
  <si>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</si>
  <si>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</si>
  <si>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</si>
  <si>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</si>
  <si>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</si>
  <si>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</si>
  <si>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</si>
  <si>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</si>
  <si>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</si>
  <si>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</si>
  <si>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</si>
  <si>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</si>
  <si>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</si>
  <si>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</si>
  <si>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</si>
  <si>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</si>
  <si>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</si>
  <si>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</si>
  <si>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</si>
  <si>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</si>
  <si>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</si>
  <si>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</si>
  <si>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</si>
  <si>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</si>
  <si>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</si>
  <si>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</si>
  <si>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</si>
  <si>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</si>
  <si>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</si>
  <si>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</si>
  <si>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</si>
  <si>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</si>
  <si>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</si>
  <si>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</si>
  <si>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</si>
  <si>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</si>
  <si>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</si>
  <si>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</si>
  <si>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</si>
  <si>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</si>
  <si>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</si>
  <si>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</si>
  <si>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</si>
  <si>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</si>
  <si>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</si>
  <si>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</si>
  <si>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</si>
  <si>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</si>
  <si>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</si>
  <si>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</si>
  <si>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</si>
  <si>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</si>
  <si>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</si>
  <si>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</si>
  <si>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</si>
  <si>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</si>
  <si>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</si>
  <si>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</si>
  <si>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</si>
  <si>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</si>
  <si>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</si>
  <si>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</si>
  <si>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</si>
  <si>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</si>
  <si>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</si>
  <si>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</si>
  <si>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</si>
  <si>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</si>
  <si>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</si>
  <si>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</si>
  <si>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</si>
  <si>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</si>
  <si>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</si>
  <si>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</si>
  <si>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</si>
  <si>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</si>
  <si>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</si>
  <si>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</si>
  <si>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</si>
  <si>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</si>
  <si>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</si>
  <si>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</si>
  <si>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</si>
  <si>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</si>
  <si>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</si>
  <si>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</si>
  <si>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</si>
  <si>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</si>
  <si>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</si>
  <si>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</si>
  <si>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</si>
  <si>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</si>
  <si>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</si>
  <si>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</si>
  <si>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</si>
  <si>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</si>
  <si>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</si>
  <si>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</si>
  <si>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</si>
  <si>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</si>
  <si>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</si>
  <si>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</si>
  <si>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</si>
  <si>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</si>
  <si>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</si>
  <si>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</si>
  <si>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</si>
  <si>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</si>
  <si>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</si>
  <si>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</si>
  <si>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</si>
  <si>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</si>
  <si>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</si>
  <si>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</si>
  <si>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</si>
  <si>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</si>
  <si>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</si>
  <si>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</si>
  <si>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</si>
  <si>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</si>
  <si>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</si>
  <si>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</si>
  <si>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</si>
  <si>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</si>
  <si>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</si>
  <si>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</si>
  <si>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</si>
  <si>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</si>
  <si>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</si>
  <si>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</si>
  <si>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</si>
  <si>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</si>
  <si>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</si>
  <si>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</si>
  <si>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</si>
  <si>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</si>
  <si>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</si>
  <si>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</si>
  <si>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</si>
  <si>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</si>
  <si>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</si>
  <si>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</si>
  <si>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</si>
  <si>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</si>
  <si>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</si>
  <si>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</si>
  <si>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</si>
  <si>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</si>
  <si>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</si>
  <si>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</si>
  <si>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</si>
  <si>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</si>
  <si>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</si>
  <si>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</si>
  <si>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</si>
  <si>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</si>
  <si>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</si>
  <si>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</si>
  <si>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</si>
  <si>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</si>
  <si>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</si>
  <si>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</si>
  <si>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</si>
  <si>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</si>
  <si>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</si>
  <si>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</si>
  <si>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</si>
  <si>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</si>
  <si>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</si>
  <si>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</si>
  <si>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</si>
  <si>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</si>
  <si>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</si>
  <si>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</si>
  <si>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</si>
  <si>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</si>
  <si>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</si>
  <si>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</si>
  <si>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</si>
  <si>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</si>
  <si>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</si>
  <si>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</si>
  <si>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</si>
  <si>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</si>
  <si>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</si>
  <si>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</si>
  <si>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</si>
  <si>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</si>
  <si>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</si>
  <si>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</si>
  <si>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</si>
  <si>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</si>
  <si>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</si>
  <si>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</si>
  <si>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</si>
  <si>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</si>
  <si>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</si>
  <si>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</si>
  <si>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</si>
  <si>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</si>
  <si>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</si>
  <si>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</si>
  <si>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</si>
  <si>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</si>
  <si>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</si>
  <si>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</si>
  <si>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</si>
  <si>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</si>
  <si>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</si>
  <si>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</si>
  <si>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</si>
  <si>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</si>
  <si>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</si>
  <si>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</si>
  <si>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</si>
  <si>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</si>
  <si>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</si>
  <si>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</si>
  <si>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</si>
  <si>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</si>
  <si>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</si>
  <si>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</si>
  <si>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</si>
  <si>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</si>
  <si>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</si>
  <si>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</si>
  <si>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</si>
  <si>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</si>
  <si>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</si>
  <si>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</si>
  <si>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</si>
  <si>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</si>
  <si>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</si>
  <si>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</si>
  <si>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</si>
  <si>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</si>
  <si>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</si>
  <si>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</si>
  <si>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</si>
  <si>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</si>
  <si>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</si>
  <si>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</si>
  <si>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</si>
  <si>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</si>
  <si>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</si>
  <si>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</si>
  <si>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</si>
  <si>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</si>
  <si>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</si>
  <si>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</si>
  <si>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</si>
  <si>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</si>
  <si>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</si>
  <si>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</si>
  <si>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</si>
  <si>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</si>
  <si>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</si>
  <si>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</si>
  <si>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</si>
  <si>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</si>
  <si>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</si>
  <si>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</si>
  <si>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</si>
  <si>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</si>
  <si>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</si>
  <si>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</si>
  <si>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</si>
  <si>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</si>
  <si>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</si>
  <si>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</si>
  <si>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</si>
  <si>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</si>
  <si>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</si>
  <si>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</si>
  <si>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</si>
  <si>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</si>
  <si>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</si>
  <si>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</si>
  <si>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</si>
  <si>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</si>
  <si>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</si>
  <si>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</si>
  <si>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</si>
  <si>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</si>
  <si>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</si>
  <si>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</si>
  <si>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</si>
  <si>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</si>
  <si>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</si>
  <si>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</si>
  <si>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</si>
  <si>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</si>
  <si>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</si>
  <si>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</si>
  <si>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</si>
  <si>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</si>
  <si>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</si>
  <si>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</si>
  <si>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</si>
  <si>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</si>
  <si>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</si>
  <si>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</si>
  <si>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</si>
  <si>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</si>
  <si>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</si>
  <si>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</si>
  <si>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</si>
  <si>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</si>
  <si>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</si>
  <si>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</si>
  <si>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</si>
  <si>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</si>
  <si>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</si>
  <si>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</si>
  <si>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</si>
  <si>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</si>
  <si>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</si>
  <si>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</si>
  <si>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</si>
  <si>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</si>
  <si>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</si>
  <si>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</si>
  <si>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</si>
  <si>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</si>
  <si>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</si>
  <si>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</si>
  <si>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</si>
  <si>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</si>
  <si>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</si>
  <si>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</si>
  <si>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</si>
  <si>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</si>
  <si>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</si>
  <si>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</si>
  <si>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</si>
  <si>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</si>
  <si>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</si>
  <si>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</si>
  <si>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</si>
  <si>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</si>
  <si>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</si>
  <si>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</si>
  <si>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</si>
  <si>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</si>
  <si>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</si>
  <si>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</si>
  <si>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</si>
  <si>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</si>
  <si>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</si>
  <si>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</si>
  <si>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</si>
  <si>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</si>
  <si>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</si>
  <si>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</si>
  <si>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</si>
  <si>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</si>
  <si>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</si>
  <si>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</si>
  <si>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</si>
  <si>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</si>
  <si>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</si>
  <si>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</si>
  <si>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</si>
  <si>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</si>
  <si>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</si>
  <si>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</si>
  <si>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</si>
  <si>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</si>
  <si>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</si>
  <si>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</si>
  <si>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</si>
  <si>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</si>
  <si>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</si>
  <si>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</si>
  <si>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</si>
  <si>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</si>
  <si>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</si>
  <si>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</si>
  <si>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</si>
  <si>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</si>
  <si>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</si>
  <si>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</si>
  <si>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</si>
  <si>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</si>
  <si>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</si>
  <si>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</si>
  <si>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</si>
  <si>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</si>
  <si>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</si>
  <si>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</si>
  <si>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</si>
  <si>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</si>
  <si>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</si>
  <si>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</si>
  <si>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</si>
  <si>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</si>
  <si>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</si>
  <si>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</si>
  <si>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</si>
  <si>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</si>
  <si>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</si>
  <si>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</si>
  <si>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</si>
  <si>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</si>
  <si>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</si>
  <si>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</si>
  <si>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</si>
  <si>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</si>
  <si>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</si>
  <si>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</si>
  <si>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</si>
  <si>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</si>
  <si>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</si>
  <si>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</si>
  <si>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</si>
  <si>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</si>
  <si>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</si>
  <si>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</si>
  <si>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</si>
  <si>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</si>
  <si>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</si>
  <si>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</si>
  <si>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</si>
  <si>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</si>
  <si>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</si>
  <si>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</si>
  <si>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</si>
  <si>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</si>
  <si>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</si>
  <si>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</si>
  <si>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</si>
  <si>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</si>
  <si>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</si>
  <si>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</si>
  <si>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</si>
  <si>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</si>
  <si>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</si>
  <si>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</si>
  <si>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</si>
  <si>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</si>
  <si>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</si>
  <si>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</si>
  <si>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</si>
  <si>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</si>
  <si>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</si>
  <si>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</si>
  <si>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</si>
  <si>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</si>
  <si>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</si>
  <si>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</si>
  <si>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</si>
  <si>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</si>
  <si>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</si>
  <si>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</si>
  <si>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</si>
  <si>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</si>
  <si>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</si>
  <si>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</si>
  <si>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</si>
  <si>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</si>
  <si>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</si>
  <si>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</si>
  <si>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</si>
  <si>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</si>
  <si>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</si>
  <si>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</si>
  <si>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</si>
  <si>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</si>
  <si>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</si>
  <si>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</si>
  <si>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</si>
  <si>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</si>
  <si>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</si>
  <si>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</si>
  <si>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</si>
  <si>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</si>
  <si>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</si>
  <si>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</si>
  <si>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</si>
  <si>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</si>
  <si>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</si>
  <si>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</si>
  <si>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</si>
  <si>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</si>
  <si>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</si>
  <si>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</si>
  <si>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</si>
  <si>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</si>
  <si>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</si>
  <si>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</si>
  <si>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</si>
  <si>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</si>
  <si>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</si>
  <si>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</si>
  <si>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</si>
  <si>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</si>
  <si>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</si>
  <si>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</si>
  <si>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</si>
  <si>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</si>
  <si>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</si>
  <si>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</si>
  <si>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</si>
  <si>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</si>
  <si>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</si>
  <si>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</si>
  <si>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</si>
  <si>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</si>
  <si>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</si>
  <si>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</si>
  <si>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</si>
  <si>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</si>
  <si>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</si>
  <si>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</si>
  <si>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</si>
  <si>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</si>
  <si>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</si>
  <si>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</si>
  <si>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</si>
  <si>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</si>
  <si>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</si>
  <si>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</si>
  <si>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</si>
  <si>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</si>
  <si>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</si>
  <si>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</si>
  <si>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</si>
  <si>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</si>
  <si>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</si>
  <si>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</si>
  <si>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</si>
  <si>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</si>
  <si>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</si>
  <si>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</si>
  <si>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</si>
  <si>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</si>
  <si>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</si>
  <si>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</si>
  <si>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</si>
  <si>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</si>
  <si>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</si>
  <si>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</si>
  <si>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</si>
  <si>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</si>
  <si>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</si>
  <si>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</si>
  <si>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</si>
  <si>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</si>
  <si>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</si>
  <si>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</si>
  <si>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</si>
  <si>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</si>
  <si>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</si>
  <si>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</si>
  <si>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</si>
  <si>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</si>
  <si>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</si>
  <si>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</si>
  <si>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</si>
  <si>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</si>
  <si>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</si>
  <si>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</si>
  <si>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</si>
  <si>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</si>
  <si>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</si>
  <si>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</si>
  <si>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</si>
  <si>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</si>
  <si>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</si>
  <si>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</si>
  <si>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</si>
  <si>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</si>
  <si>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</si>
  <si>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</si>
  <si>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</si>
  <si>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</si>
  <si>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</si>
  <si>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</si>
  <si>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</si>
  <si>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</si>
  <si>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</si>
  <si>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</si>
  <si>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</si>
  <si>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</si>
  <si>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</si>
  <si>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</si>
  <si>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</si>
  <si>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</si>
  <si>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</si>
  <si>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</si>
  <si>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</si>
  <si>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</si>
  <si>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</si>
  <si>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</si>
  <si>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</si>
  <si>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</si>
  <si>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</si>
  <si>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</si>
  <si>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</si>
  <si>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</si>
  <si>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</si>
  <si>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</si>
  <si>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</si>
  <si>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</si>
  <si>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</si>
  <si>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</si>
  <si>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</si>
  <si>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</si>
  <si>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</si>
  <si>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</si>
  <si>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</si>
  <si>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</si>
  <si>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</si>
  <si>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</si>
  <si>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</si>
  <si>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</si>
  <si>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</si>
  <si>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</si>
  <si>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</si>
  <si>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</si>
  <si>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</si>
  <si>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</si>
  <si>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</si>
  <si>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</si>
  <si>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</si>
  <si>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</si>
  <si>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</si>
  <si>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</si>
  <si>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</si>
  <si>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</si>
  <si>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</si>
  <si>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</si>
  <si>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</si>
  <si>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</si>
  <si>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</si>
  <si>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</si>
  <si>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</si>
  <si>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</si>
  <si>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</si>
  <si>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</si>
  <si>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</si>
  <si>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</si>
  <si>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</si>
  <si>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</si>
  <si>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</si>
  <si>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</si>
  <si>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</si>
  <si>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</si>
  <si>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</si>
  <si>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</si>
  <si>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</si>
  <si>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</si>
  <si>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</si>
  <si>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</si>
  <si>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</si>
  <si>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</si>
  <si>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</si>
  <si>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</si>
  <si>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</si>
  <si>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</si>
  <si>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</si>
  <si>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</si>
  <si>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</si>
  <si>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</si>
  <si>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</si>
  <si>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</si>
  <si>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</si>
  <si>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</si>
  <si>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</si>
  <si>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</si>
  <si>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</si>
  <si>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</si>
  <si>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</si>
  <si>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</si>
  <si>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</si>
  <si>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</si>
  <si>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</si>
  <si>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</si>
  <si>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</si>
  <si>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</si>
  <si>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</si>
  <si>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</si>
  <si>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</si>
  <si>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</si>
  <si>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</si>
  <si>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</si>
  <si>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</si>
  <si>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</si>
  <si>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</si>
  <si>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</si>
  <si>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</si>
  <si>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</si>
  <si>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</si>
  <si>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</si>
  <si>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</si>
  <si>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</si>
  <si>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</si>
  <si>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</si>
  <si>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</si>
  <si>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</si>
  <si>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</si>
  <si>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</si>
  <si>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</si>
  <si>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</si>
  <si>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</si>
  <si>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</si>
  <si>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</si>
  <si>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</si>
  <si>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</si>
  <si>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</si>
  <si>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</si>
  <si>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</si>
  <si>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</si>
  <si>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</si>
  <si>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</si>
  <si>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</si>
  <si>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</si>
  <si>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</si>
  <si>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</si>
  <si>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</si>
  <si>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</si>
  <si>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</si>
  <si>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</si>
  <si>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</si>
  <si>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</si>
  <si>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</si>
  <si>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</si>
  <si>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</si>
  <si>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</si>
  <si>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</si>
  <si>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</si>
  <si>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</si>
  <si>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</si>
  <si>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</si>
  <si>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</si>
  <si>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</si>
  <si>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</si>
  <si>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</si>
  <si>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</si>
  <si>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</si>
  <si>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</si>
  <si>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</si>
  <si>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</si>
  <si>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</si>
  <si>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</si>
  <si>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</si>
  <si>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</si>
  <si>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</si>
  <si>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</si>
  <si>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</si>
  <si>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</si>
  <si>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</si>
  <si>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</si>
  <si>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</si>
  <si>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</si>
  <si>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</si>
  <si>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</si>
  <si>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</si>
  <si>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</si>
  <si>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</si>
  <si>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</si>
  <si>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</si>
  <si>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</si>
  <si>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</si>
  <si>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</si>
  <si>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</si>
  <si>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</si>
  <si>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</si>
  <si>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</si>
  <si>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</si>
  <si>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</si>
  <si>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</si>
  <si>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</si>
  <si>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</si>
  <si>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</si>
  <si>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</si>
  <si>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</si>
  <si>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</si>
  <si>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</si>
  <si>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</si>
  <si>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</si>
  <si>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</si>
  <si>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</si>
  <si>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</si>
  <si>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</si>
  <si>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</si>
  <si>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</si>
  <si>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</si>
  <si>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</si>
  <si>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</si>
  <si>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</si>
  <si>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</si>
  <si>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</si>
  <si>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</si>
  <si>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</si>
  <si>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</si>
  <si>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</si>
  <si>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</si>
  <si>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</si>
  <si>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</si>
  <si>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</si>
  <si>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</si>
  <si>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</si>
  <si>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</si>
  <si>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</si>
  <si>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</si>
  <si>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</si>
  <si>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</si>
  <si>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</si>
  <si>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</si>
  <si>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</si>
  <si>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</si>
  <si>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</si>
  <si>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</si>
  <si>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</si>
  <si>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</si>
  <si>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</si>
  <si>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</si>
  <si>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</si>
  <si>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</si>
  <si>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</si>
  <si>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</si>
  <si>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</si>
  <si>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</si>
  <si>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</si>
  <si>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</si>
  <si>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</si>
  <si>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</si>
  <si>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</si>
  <si>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</si>
  <si>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</si>
  <si>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</si>
  <si>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</si>
  <si>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</si>
  <si>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</si>
  <si>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</si>
  <si>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</si>
  <si>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</si>
  <si>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</si>
  <si>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</si>
  <si>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</si>
  <si>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</si>
  <si>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</si>
  <si>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</si>
  <si>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</si>
  <si>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</si>
  <si>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</si>
  <si>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</si>
  <si>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</si>
  <si>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</si>
  <si>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</si>
  <si>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</si>
  <si>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</si>
  <si>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</si>
  <si>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</si>
  <si>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</si>
  <si>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</si>
  <si>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</si>
  <si>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</si>
  <si>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</si>
  <si>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</si>
  <si>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</si>
  <si>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</si>
  <si>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</si>
  <si>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</si>
  <si>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</si>
  <si>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</si>
  <si>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</si>
  <si>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</si>
  <si>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</si>
  <si>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</si>
  <si>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</si>
  <si>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</si>
  <si>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</si>
  <si>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</si>
  <si>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</si>
  <si>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</si>
  <si>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</si>
  <si>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</si>
  <si>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</si>
  <si>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</si>
  <si>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</si>
  <si>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</si>
  <si>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</si>
  <si>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</si>
  <si>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</si>
  <si>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</si>
  <si>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</si>
  <si>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</si>
  <si>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</si>
  <si>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</si>
  <si>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</si>
  <si>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</si>
  <si>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</si>
  <si>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</si>
  <si>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</si>
  <si>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</si>
  <si>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</si>
  <si>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</si>
  <si>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</si>
  <si>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</si>
  <si>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</si>
  <si>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</si>
  <si>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</si>
  <si>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</si>
  <si>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</si>
  <si>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</si>
  <si>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</si>
  <si>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</si>
  <si>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</si>
  <si>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</si>
  <si>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</si>
  <si>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</si>
  <si>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</si>
  <si>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</si>
  <si>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</si>
  <si>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</si>
  <si>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</si>
  <si>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</si>
  <si>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</si>
  <si>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</si>
  <si>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</si>
  <si>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</si>
  <si>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</si>
  <si>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</si>
  <si>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</si>
  <si>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</si>
  <si>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</si>
  <si>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</si>
  <si>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</si>
  <si>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</si>
  <si>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</si>
  <si>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</si>
  <si>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</si>
  <si>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</si>
  <si>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</si>
  <si>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</si>
  <si>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</si>
  <si>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</si>
  <si>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</si>
  <si>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</si>
  <si>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</si>
  <si>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</si>
  <si>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</si>
  <si>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</si>
  <si>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</si>
  <si>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</si>
  <si>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</si>
  <si>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</si>
  <si>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</si>
  <si>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</si>
  <si>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</si>
  <si>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</si>
  <si>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</si>
  <si>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</si>
  <si>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</si>
  <si>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</si>
  <si>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</si>
  <si>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</si>
  <si>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</si>
  <si>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</si>
  <si>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</si>
  <si>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</si>
  <si>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</si>
  <si>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</si>
  <si>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</si>
  <si>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</si>
  <si>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</si>
  <si>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</si>
  <si>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</si>
  <si>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</si>
  <si>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</si>
  <si>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</si>
  <si>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</si>
  <si>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</si>
  <si>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</si>
  <si>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</si>
  <si>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</si>
  <si>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</si>
  <si>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</si>
  <si>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</si>
  <si>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</si>
  <si>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</si>
  <si>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</si>
  <si>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</si>
  <si>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</si>
  <si>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</si>
  <si>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</si>
  <si>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</si>
  <si>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</si>
  <si>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</si>
  <si>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</si>
  <si>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</si>
  <si>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</si>
  <si>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</si>
  <si>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</si>
  <si>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</si>
  <si>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</si>
  <si>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</si>
  <si>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</si>
  <si>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</si>
  <si>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</si>
  <si>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</si>
  <si>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</si>
  <si>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</si>
  <si>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</si>
  <si>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</si>
  <si>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</si>
  <si>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</si>
  <si>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</si>
  <si>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</si>
  <si>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</si>
  <si>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</si>
  <si>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</si>
  <si>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</si>
  <si>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</si>
  <si>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</si>
  <si>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</si>
  <si>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</si>
  <si>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</si>
  <si>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</si>
  <si>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</si>
  <si>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</si>
  <si>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</si>
  <si>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</si>
  <si>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</si>
  <si>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</si>
  <si>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</si>
  <si>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</si>
  <si>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</si>
  <si>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</si>
  <si>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</si>
  <si>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</si>
  <si>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</si>
  <si>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</si>
  <si>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</si>
  <si>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</si>
  <si>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</si>
  <si>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</si>
  <si>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</si>
  <si>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</si>
  <si>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</si>
  <si>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</si>
  <si>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</si>
  <si>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</si>
  <si>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</si>
  <si>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</si>
  <si>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</si>
  <si>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</si>
  <si>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</si>
  <si>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</si>
  <si>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</si>
  <si>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</si>
  <si>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</si>
  <si>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</si>
  <si>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</si>
  <si>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</si>
  <si>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</si>
  <si>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</si>
  <si>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</si>
  <si>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</si>
  <si>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</si>
  <si>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</si>
  <si>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</si>
  <si>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</si>
  <si>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</si>
  <si>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</si>
  <si>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</si>
  <si>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</si>
  <si>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</si>
  <si>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</si>
  <si>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</si>
  <si>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</si>
  <si>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</si>
  <si>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</si>
  <si>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</si>
  <si>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</si>
  <si>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</si>
  <si>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</si>
  <si>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</si>
  <si>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</si>
  <si>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</si>
  <si>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</si>
  <si>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</si>
  <si>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</si>
  <si>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</si>
  <si>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</si>
  <si>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</si>
  <si>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</si>
  <si>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</si>
  <si>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</si>
  <si>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</si>
  <si>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</si>
  <si>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</si>
  <si>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</si>
  <si>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</si>
  <si>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</si>
  <si>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</si>
  <si>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</si>
  <si>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</si>
  <si>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</si>
  <si>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</si>
  <si>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</si>
  <si>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</si>
  <si>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</si>
  <si>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</si>
  <si>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</si>
  <si>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</si>
  <si>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</si>
  <si>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</si>
  <si>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</si>
  <si>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</si>
  <si>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</si>
  <si>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</si>
  <si>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</si>
  <si>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</si>
  <si>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</si>
  <si>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</si>
  <si>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</si>
  <si>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</si>
  <si>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</si>
  <si>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</si>
  <si>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</si>
  <si>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</si>
  <si>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</si>
  <si>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</si>
  <si>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</si>
  <si>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</si>
  <si>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</si>
  <si>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</si>
  <si>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</si>
  <si>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</si>
  <si>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</si>
  <si>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</si>
  <si>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</si>
  <si>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</si>
  <si>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</si>
  <si>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</si>
  <si>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</si>
  <si>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</si>
  <si>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</si>
  <si>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</si>
  <si>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</si>
  <si>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</si>
  <si>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</si>
  <si>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</si>
  <si>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</si>
  <si>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</si>
  <si>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</si>
  <si>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</si>
  <si>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</si>
  <si>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</si>
  <si>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</si>
  <si>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</si>
  <si>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</si>
  <si>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</si>
  <si>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</si>
  <si>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</si>
  <si>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</si>
  <si>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</si>
  <si>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</si>
  <si>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</si>
  <si>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</si>
  <si>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</si>
  <si>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</si>
  <si>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</si>
  <si>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</si>
  <si>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</si>
  <si>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</si>
  <si>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</si>
  <si>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</si>
  <si>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</si>
  <si>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</si>
  <si>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</si>
  <si>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</si>
  <si>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</si>
  <si>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</si>
  <si>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</si>
  <si>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</si>
  <si>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</si>
  <si>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</si>
  <si>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</si>
  <si>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</si>
  <si>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</si>
  <si>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</si>
  <si>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</si>
  <si>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</si>
  <si>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</si>
  <si>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</si>
  <si>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</si>
  <si>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</si>
  <si>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</si>
  <si>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</si>
  <si>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</si>
  <si>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</si>
  <si>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</si>
  <si>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</si>
  <si>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</si>
  <si>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</si>
  <si>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</si>
  <si>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</si>
  <si>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</si>
  <si>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</si>
  <si>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</si>
  <si>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</si>
  <si>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</si>
  <si>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</si>
  <si>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</si>
  <si>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</si>
  <si>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</si>
  <si>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</si>
  <si>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</si>
  <si>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</si>
  <si>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</si>
  <si>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</si>
  <si>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</si>
  <si>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</si>
  <si>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</si>
  <si>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</si>
  <si>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</si>
  <si>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</si>
  <si>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</si>
  <si>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</si>
  <si>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</si>
  <si>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</si>
  <si>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</si>
  <si>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</si>
  <si>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</si>
  <si>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</si>
  <si>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</si>
  <si>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</si>
  <si>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</si>
  <si>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</si>
  <si>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</si>
  <si>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</si>
  <si>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</si>
  <si>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</si>
  <si>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</si>
  <si>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</si>
  <si>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</si>
  <si>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</si>
  <si>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</si>
  <si>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</si>
  <si>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</si>
  <si>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</si>
  <si>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</si>
  <si>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</si>
  <si>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</si>
  <si>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</si>
  <si>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</si>
  <si>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</si>
  <si>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</si>
  <si>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</si>
  <si>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</si>
  <si>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</si>
  <si>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</si>
  <si>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</si>
  <si>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</si>
  <si>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</si>
  <si>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</si>
  <si>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</si>
  <si>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</si>
  <si>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</si>
  <si>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</si>
  <si>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</si>
  <si>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</si>
  <si>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</si>
  <si>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</si>
  <si>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</si>
  <si>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</si>
  <si>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</si>
  <si>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</si>
  <si>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</si>
  <si>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</si>
  <si>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</si>
  <si>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</si>
  <si>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</si>
  <si>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</si>
  <si>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</si>
  <si>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</si>
  <si>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</si>
  <si>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</si>
  <si>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</si>
  <si>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</si>
  <si>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</si>
  <si>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</si>
  <si>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</si>
  <si>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</si>
  <si>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</si>
  <si>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</si>
  <si>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</si>
  <si>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</si>
  <si>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</si>
  <si>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</si>
  <si>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</si>
  <si>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</si>
  <si>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</si>
  <si>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</si>
  <si>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</si>
  <si>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</si>
  <si>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</si>
  <si>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</si>
  <si>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</si>
  <si>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</si>
  <si>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</si>
  <si>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</si>
  <si>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</si>
  <si>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</si>
  <si>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</si>
  <si>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</si>
  <si>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</si>
  <si>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</si>
  <si>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</si>
  <si>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</si>
  <si>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</si>
  <si>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</si>
  <si>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</si>
  <si>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</si>
  <si>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</si>
  <si>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</si>
  <si>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</si>
  <si>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</si>
  <si>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</si>
  <si>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</si>
  <si>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</si>
  <si>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</si>
  <si>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</si>
  <si>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</si>
  <si>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</si>
  <si>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</si>
  <si>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</si>
  <si>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</si>
  <si>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</si>
  <si>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</si>
  <si>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</si>
  <si>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</si>
  <si>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</si>
  <si>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</si>
  <si>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</si>
  <si>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</si>
  <si>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</si>
  <si>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</si>
  <si>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</si>
  <si>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</si>
  <si>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</si>
  <si>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</si>
  <si>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</si>
  <si>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</si>
  <si>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</si>
  <si>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</si>
  <si>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</si>
  <si>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</si>
  <si>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</si>
  <si>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</si>
  <si>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</si>
  <si>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</si>
  <si>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</si>
  <si>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</si>
  <si>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</si>
  <si>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</si>
  <si>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</si>
  <si>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</si>
  <si>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</si>
  <si>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</si>
  <si>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</si>
  <si>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</si>
  <si>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</si>
  <si>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</si>
  <si>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</si>
  <si>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</si>
  <si>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</si>
  <si>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</si>
  <si>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</si>
  <si>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</si>
  <si>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</si>
  <si>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</si>
  <si>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</si>
  <si>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</si>
  <si>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</si>
  <si>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</si>
  <si>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</si>
  <si>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</si>
  <si>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</si>
  <si>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</si>
  <si>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</si>
  <si>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</si>
  <si>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</si>
  <si>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</si>
  <si>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</si>
  <si>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</si>
  <si>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</si>
  <si>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</si>
  <si>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</si>
  <si>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</si>
  <si>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</si>
  <si>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</si>
  <si>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</si>
  <si>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</si>
  <si>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</si>
  <si>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</si>
  <si>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</si>
  <si>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</si>
  <si>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</si>
  <si>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</si>
  <si>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</si>
  <si>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</si>
  <si>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</si>
  <si>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</si>
  <si>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</si>
  <si>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</si>
  <si>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</si>
  <si>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</si>
  <si>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</si>
  <si>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</si>
  <si>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</si>
  <si>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</si>
  <si>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</si>
  <si>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</si>
  <si>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</si>
  <si>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</si>
  <si>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</si>
  <si>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</si>
  <si>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</si>
  <si>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</si>
  <si>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</si>
  <si>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</si>
  <si>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</si>
  <si>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</si>
  <si>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</si>
  <si>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</si>
  <si>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</si>
  <si>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</si>
  <si>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</si>
  <si>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</si>
  <si>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</si>
  <si>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</si>
  <si>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</si>
  <si>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</si>
  <si>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</si>
  <si>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</si>
  <si>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</si>
  <si>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</si>
  <si>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</si>
  <si>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</si>
  <si>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</si>
  <si>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</si>
  <si>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</si>
  <si>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</si>
  <si>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</si>
  <si>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</si>
  <si>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</si>
  <si>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</si>
  <si>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</si>
  <si>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</si>
  <si>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</si>
  <si>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</si>
  <si>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</si>
  <si>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</si>
  <si>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</si>
  <si>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</si>
  <si>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</si>
  <si>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</si>
  <si>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</si>
  <si>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</si>
  <si>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</si>
  <si>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</si>
  <si>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</si>
  <si>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</si>
  <si>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</si>
  <si>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</si>
  <si>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</si>
  <si>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</si>
  <si>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</si>
  <si>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</si>
  <si>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</si>
  <si>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</si>
  <si>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</si>
  <si>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</si>
  <si>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</si>
  <si>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</si>
  <si>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</si>
  <si>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</si>
  <si>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</si>
  <si>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</si>
  <si>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</si>
  <si>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</si>
  <si>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</si>
  <si>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</si>
  <si>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</si>
  <si>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</si>
  <si>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</si>
  <si>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</si>
  <si>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</si>
  <si>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</si>
  <si>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</si>
  <si>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</si>
  <si>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</si>
  <si>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</si>
  <si>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</si>
  <si>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</si>
  <si>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</si>
  <si>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</si>
  <si>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</si>
  <si>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</si>
  <si>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</si>
  <si>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</si>
  <si>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</si>
  <si>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</si>
  <si>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</si>
  <si>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</si>
  <si>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</si>
  <si>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</si>
  <si>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</si>
  <si>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</si>
  <si>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</si>
  <si>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</si>
  <si>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</si>
  <si>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</si>
  <si>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</si>
  <si>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</si>
  <si>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</si>
  <si>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</si>
  <si>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</si>
  <si>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</si>
  <si>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</si>
  <si>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</si>
  <si>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</si>
  <si>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</si>
  <si>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</si>
  <si>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</si>
  <si>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</si>
  <si>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</si>
  <si>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</si>
  <si>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</si>
  <si>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</si>
  <si>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</si>
  <si>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</si>
  <si>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</si>
  <si>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</si>
  <si>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</si>
  <si>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</si>
  <si>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</si>
  <si>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</si>
  <si>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</si>
  <si>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</si>
  <si>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</si>
  <si>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</si>
  <si>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</si>
  <si>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</si>
  <si>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</si>
  <si>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</si>
  <si>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</si>
  <si>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</si>
  <si>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</si>
  <si>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</si>
  <si>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</si>
  <si>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</si>
  <si>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</si>
  <si>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</si>
  <si>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</si>
  <si>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</si>
  <si>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</si>
  <si>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</si>
  <si>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</si>
  <si>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</si>
  <si>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</si>
  <si>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</si>
  <si>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</si>
  <si>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</si>
  <si>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</si>
  <si>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</si>
  <si>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</si>
  <si>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</si>
  <si>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</si>
  <si>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</si>
  <si>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</si>
  <si>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</si>
  <si>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</si>
  <si>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</si>
  <si>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</si>
  <si>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</si>
  <si>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</si>
  <si>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</si>
  <si>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</si>
  <si>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</si>
  <si>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</si>
  <si>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</si>
  <si>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</si>
  <si>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</si>
  <si>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</si>
  <si>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</si>
  <si>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</si>
  <si>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</si>
  <si>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</si>
  <si>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</si>
  <si>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</si>
  <si>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</si>
  <si>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</si>
  <si>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</si>
  <si>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</si>
  <si>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</si>
  <si>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</si>
  <si>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</si>
  <si>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</si>
  <si>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</si>
  <si>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</si>
  <si>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</si>
  <si>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</si>
  <si>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</si>
  <si>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</si>
  <si>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</si>
  <si>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</si>
  <si>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</si>
  <si>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</si>
  <si>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</si>
  <si>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</si>
  <si>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</si>
  <si>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</si>
  <si>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</si>
  <si>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</si>
  <si>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</si>
  <si>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</si>
  <si>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</si>
  <si>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</si>
  <si>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</si>
  <si>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</si>
  <si>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</si>
  <si>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</si>
  <si>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</si>
  <si>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</si>
  <si>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</si>
  <si>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</si>
  <si>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</si>
  <si>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</si>
  <si>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</si>
  <si>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</si>
  <si>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</si>
  <si>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</si>
  <si>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</si>
  <si>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</si>
  <si>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</si>
  <si>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</si>
  <si>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</si>
  <si>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</si>
  <si>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</si>
  <si>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</si>
  <si>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</si>
  <si>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</si>
  <si>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</si>
  <si>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</si>
  <si>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</si>
  <si>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</si>
  <si>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</si>
  <si>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</si>
  <si>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</si>
  <si>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</si>
  <si>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</si>
  <si>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</si>
  <si>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</si>
  <si>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</si>
  <si>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</si>
  <si>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</si>
  <si>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</si>
  <si>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</si>
  <si>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</si>
  <si>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</si>
  <si>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</si>
  <si>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</si>
  <si>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</si>
  <si>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</si>
  <si>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</si>
  <si>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</si>
  <si>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</si>
  <si>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</si>
  <si>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</si>
  <si>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</si>
  <si>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</si>
  <si>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</si>
  <si>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</si>
  <si>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</si>
  <si>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</si>
  <si>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</si>
  <si>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</si>
  <si>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</si>
  <si>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</si>
  <si>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</si>
  <si>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</si>
  <si>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</si>
  <si>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</si>
  <si>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</si>
  <si>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</si>
  <si>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</si>
  <si>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</si>
  <si>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</si>
  <si>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</si>
  <si>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</si>
  <si>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</si>
  <si>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</si>
  <si>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</si>
  <si>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</si>
  <si>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</si>
  <si>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</si>
  <si>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</si>
  <si>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</si>
  <si>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</si>
  <si>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</si>
  <si>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</si>
  <si>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</si>
  <si>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</si>
  <si>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</si>
  <si>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</si>
  <si>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</si>
  <si>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</si>
  <si>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</si>
  <si>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</si>
  <si>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</si>
  <si>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</si>
  <si>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</si>
  <si>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</si>
  <si>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</si>
  <si>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</si>
  <si>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</si>
  <si>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</si>
  <si>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</si>
  <si>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</si>
  <si>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</si>
  <si>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</si>
  <si>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</si>
  <si>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</si>
  <si>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</si>
  <si>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</si>
  <si>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</si>
  <si>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</si>
  <si>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</si>
  <si>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</si>
  <si>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</si>
  <si>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</si>
  <si>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</si>
  <si>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</si>
  <si>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</si>
  <si>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</si>
  <si>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</si>
  <si>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</si>
  <si>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</si>
  <si>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</si>
  <si>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</si>
  <si>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</si>
  <si>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</si>
  <si>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</si>
  <si>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</si>
  <si>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</si>
  <si>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</si>
  <si>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</si>
  <si>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</si>
  <si>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</si>
  <si>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</si>
  <si>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</si>
  <si>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</si>
  <si>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</si>
  <si>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</si>
  <si>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</si>
  <si>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</si>
  <si>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</si>
  <si>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</si>
  <si>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</si>
  <si>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</si>
  <si>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</si>
  <si>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</si>
  <si>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</si>
  <si>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</si>
  <si>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</si>
  <si>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</si>
  <si>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</si>
  <si>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</si>
  <si>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</si>
  <si>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</si>
  <si>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</si>
  <si>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</si>
  <si>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</si>
  <si>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</si>
  <si>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</si>
  <si>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</si>
  <si>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</si>
  <si>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</si>
  <si>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</si>
  <si>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</si>
  <si>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</si>
  <si>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</si>
  <si>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</si>
  <si>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</si>
  <si>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</si>
  <si>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</si>
  <si>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</si>
  <si>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</si>
  <si>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</si>
  <si>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</si>
  <si>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</si>
  <si>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</si>
  <si>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</si>
  <si>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</si>
  <si>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</si>
  <si>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</si>
  <si>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</si>
  <si>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</si>
  <si>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</si>
  <si>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</si>
  <si>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</si>
  <si>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</si>
  <si>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</si>
  <si>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</si>
  <si>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</si>
  <si>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</si>
  <si>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</si>
  <si>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</si>
  <si>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</si>
  <si>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</si>
  <si>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</si>
  <si>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</si>
  <si>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</si>
  <si>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</si>
  <si>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</si>
  <si>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</si>
  <si>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</si>
  <si>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</si>
  <si>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</si>
  <si>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</si>
  <si>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</si>
  <si>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</si>
  <si>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</si>
  <si>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</si>
  <si>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</si>
  <si>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</si>
  <si>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</si>
  <si>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</si>
  <si>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</si>
  <si>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</si>
  <si>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</si>
  <si>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</si>
  <si>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</si>
  <si>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</si>
  <si>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</si>
  <si>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</si>
  <si>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</si>
  <si>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</si>
  <si>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</si>
  <si>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</si>
  <si>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</si>
  <si>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</si>
  <si>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</si>
  <si>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</si>
  <si>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</si>
  <si>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</si>
  <si>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</si>
  <si>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</si>
  <si>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</si>
  <si>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</si>
  <si>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</si>
  <si>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</si>
  <si>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</si>
  <si>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</si>
  <si>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</si>
  <si>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</si>
  <si>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</si>
  <si>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</si>
  <si>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</si>
  <si>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</si>
  <si>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</si>
  <si>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</si>
  <si>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</si>
  <si>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</si>
  <si>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</si>
  <si>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</si>
  <si>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</si>
  <si>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</si>
  <si>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</si>
  <si>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</si>
  <si>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</si>
  <si>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</si>
  <si>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</si>
  <si>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</si>
  <si>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</si>
  <si>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</si>
  <si>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</si>
  <si>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</si>
  <si>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</si>
  <si>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</si>
  <si>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</si>
  <si>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</si>
  <si>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</si>
  <si>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</si>
  <si>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</si>
  <si>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</si>
  <si>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</si>
  <si>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</si>
  <si>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</si>
  <si>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</si>
  <si>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</si>
  <si>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</si>
  <si>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</si>
  <si>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</si>
  <si>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</si>
  <si>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</si>
  <si>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</si>
  <si>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</si>
  <si>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</si>
  <si>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</si>
  <si>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</si>
  <si>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</si>
  <si>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</si>
  <si>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</si>
  <si>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</si>
  <si>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</si>
  <si>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</si>
  <si>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</si>
  <si>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</si>
  <si>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</si>
  <si>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</si>
  <si>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</si>
  <si>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</si>
  <si>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</si>
  <si>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</si>
  <si>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</si>
  <si>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</si>
  <si>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</si>
  <si>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</si>
  <si>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</si>
  <si>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</si>
  <si>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</si>
  <si>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</si>
  <si>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</si>
  <si>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</si>
  <si>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</si>
  <si>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</si>
  <si>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</si>
  <si>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</si>
  <si>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</si>
  <si>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</si>
  <si>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</si>
  <si>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</si>
  <si>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</si>
  <si>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</si>
  <si>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</si>
  <si>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</si>
  <si>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</si>
  <si>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</si>
  <si>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</si>
  <si>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</si>
  <si>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</si>
  <si>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</si>
  <si>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</si>
  <si>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</si>
  <si>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</si>
  <si>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</si>
  <si>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</si>
  <si>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</si>
  <si>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</si>
  <si>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</si>
  <si>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</si>
  <si>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</si>
  <si>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</si>
  <si>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</si>
  <si>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</si>
  <si>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</si>
  <si>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</si>
  <si>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</si>
  <si>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</si>
  <si>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</si>
  <si>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</si>
  <si>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</si>
  <si>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</si>
  <si>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</si>
  <si>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</si>
  <si>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</si>
  <si>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</si>
  <si>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</si>
  <si>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</si>
  <si>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</si>
  <si>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</si>
  <si>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</si>
  <si>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</si>
  <si>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</si>
  <si>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</si>
  <si>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</si>
  <si>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</si>
  <si>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</si>
  <si>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</si>
  <si>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</si>
  <si>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</si>
  <si>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</si>
  <si>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</si>
  <si>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</si>
  <si>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</si>
  <si>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</si>
  <si>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</si>
  <si>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</si>
  <si>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</si>
  <si>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</si>
  <si>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</si>
  <si>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</si>
  <si>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</si>
  <si>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</si>
  <si>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</si>
  <si>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</si>
  <si>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</si>
  <si>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</si>
  <si>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</si>
  <si>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</si>
  <si>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</si>
  <si>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</si>
  <si>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</si>
  <si>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</si>
  <si>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</si>
  <si>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</si>
  <si>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</si>
  <si>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</si>
  <si>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</si>
  <si>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</si>
  <si>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</si>
  <si>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</si>
  <si>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</si>
  <si>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</si>
  <si>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</si>
  <si>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</si>
  <si>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</si>
  <si>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</si>
  <si>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</si>
  <si>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</si>
  <si>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</si>
  <si>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</si>
  <si>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</si>
  <si>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</si>
  <si>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</si>
  <si>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</si>
  <si>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</si>
  <si>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</si>
  <si>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</si>
  <si>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</si>
  <si>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</si>
  <si>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</si>
  <si>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</si>
  <si>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</si>
  <si>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</si>
  <si>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</si>
  <si>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</si>
  <si>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</si>
  <si>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</si>
  <si>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</si>
  <si>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</si>
  <si>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</si>
  <si>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</si>
  <si>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</si>
  <si>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</si>
  <si>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</si>
  <si>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</si>
  <si>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</si>
  <si>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</si>
  <si>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</si>
  <si>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</si>
  <si>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</si>
  <si>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</si>
  <si>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</si>
  <si>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</si>
  <si>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</si>
  <si>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</si>
  <si>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</si>
  <si>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</si>
  <si>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</si>
  <si>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</si>
  <si>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</si>
  <si>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</si>
  <si>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</si>
  <si>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</si>
  <si>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</si>
  <si>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</si>
  <si>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</si>
  <si>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</si>
  <si>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</si>
  <si>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</si>
  <si>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</si>
  <si>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</si>
  <si>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</si>
  <si>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</si>
  <si>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</si>
  <si>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</si>
  <si>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</si>
  <si>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</si>
  <si>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</si>
  <si>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</si>
  <si>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</si>
  <si>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</si>
  <si>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</si>
  <si>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</si>
  <si>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</si>
  <si>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</si>
  <si>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</si>
  <si>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</si>
  <si>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</si>
  <si>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</si>
  <si>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</si>
  <si>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</si>
  <si>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</si>
  <si>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</si>
  <si>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</si>
  <si>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</si>
  <si>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</si>
  <si>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</si>
  <si>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</si>
  <si>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</si>
  <si>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</si>
  <si>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</si>
  <si>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</si>
  <si>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</si>
  <si>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</si>
  <si>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</si>
  <si>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</si>
  <si>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</si>
  <si>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</si>
  <si>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</si>
  <si>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</si>
  <si>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</si>
  <si>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</si>
  <si>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</si>
  <si>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</si>
  <si>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</si>
  <si>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</si>
  <si>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</si>
  <si>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</si>
  <si>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</si>
  <si>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</si>
  <si>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</si>
  <si>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</si>
  <si>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</si>
  <si>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</si>
  <si>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</si>
  <si>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</si>
  <si>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</si>
  <si>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</si>
  <si>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</si>
  <si>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</si>
  <si>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</si>
  <si>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</si>
  <si>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</si>
  <si>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</si>
  <si>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</si>
  <si>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</si>
  <si>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</si>
  <si>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</si>
  <si>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</si>
  <si>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</si>
  <si>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</si>
  <si>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</si>
  <si>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</si>
  <si>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</si>
  <si>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</si>
  <si>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</si>
  <si>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</si>
  <si>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</si>
  <si>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</si>
  <si>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</si>
  <si>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</si>
  <si>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</si>
  <si>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</si>
  <si>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</si>
  <si>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</si>
  <si>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</si>
  <si>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</si>
  <si>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</si>
  <si>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</si>
  <si>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</si>
  <si>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</si>
  <si>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</si>
  <si>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</si>
  <si>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</si>
  <si>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</si>
  <si>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</si>
  <si>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</si>
  <si>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</si>
  <si>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</si>
  <si>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</si>
  <si>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</si>
  <si>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</si>
  <si>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</si>
  <si>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</si>
  <si>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</si>
  <si>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</si>
  <si>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</si>
  <si>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</si>
  <si>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</si>
  <si>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</si>
  <si>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</si>
  <si>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</si>
  <si>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</si>
  <si>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</si>
  <si>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</si>
  <si>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</si>
  <si>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</si>
  <si>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</si>
  <si>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</si>
  <si>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</si>
  <si>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</si>
  <si>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</si>
  <si>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</si>
  <si>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</si>
  <si>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</si>
  <si>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</si>
  <si>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</si>
  <si>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</si>
  <si>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</si>
  <si>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</si>
  <si>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</si>
  <si>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</si>
  <si>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</si>
  <si>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</si>
  <si>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</si>
  <si>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</si>
  <si>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</si>
  <si>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</si>
  <si>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</si>
  <si>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</si>
  <si>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</si>
  <si>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</si>
  <si>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</si>
  <si>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</si>
  <si>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</si>
  <si>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</si>
  <si>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</si>
  <si>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</si>
  <si>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</si>
  <si>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</si>
  <si>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</si>
  <si>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</si>
  <si>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</si>
  <si>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</si>
  <si>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</si>
  <si>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</si>
  <si>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</si>
  <si>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</si>
  <si>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</si>
  <si>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</si>
  <si>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</si>
  <si>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</si>
  <si>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</si>
  <si>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</si>
  <si>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</si>
  <si>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</si>
  <si>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</si>
  <si>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</si>
  <si>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</si>
  <si>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</si>
  <si>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</si>
  <si>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</si>
  <si>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</si>
  <si>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</si>
  <si>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</si>
  <si>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</si>
  <si>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</si>
  <si>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</si>
  <si>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</si>
  <si>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</si>
  <si>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</si>
  <si>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</si>
  <si>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</si>
  <si>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</si>
  <si>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</si>
  <si>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</si>
  <si>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</si>
  <si>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</si>
  <si>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</si>
  <si>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</si>
  <si>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</si>
  <si>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</si>
  <si>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</si>
  <si>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</si>
  <si>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</si>
  <si>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</si>
  <si>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</si>
  <si>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</si>
  <si>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</si>
  <si>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</si>
  <si>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</si>
  <si>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</si>
  <si>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</si>
  <si>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</si>
  <si>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</si>
  <si>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</si>
  <si>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</si>
  <si>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</si>
  <si>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</si>
  <si>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</si>
  <si>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</si>
  <si>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</si>
  <si>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</si>
  <si>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</si>
  <si>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</si>
  <si>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</si>
  <si>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</si>
  <si>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</si>
  <si>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</si>
  <si>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</si>
  <si>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</si>
  <si>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</si>
  <si>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</si>
  <si>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</si>
  <si>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</si>
  <si>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</si>
  <si>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</si>
  <si>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</si>
  <si>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</si>
  <si>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</si>
  <si>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</si>
  <si>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</si>
  <si>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</si>
  <si>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</si>
  <si>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</si>
  <si>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</si>
  <si>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</si>
  <si>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</si>
  <si>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</si>
  <si>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</si>
  <si>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</si>
  <si>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</si>
  <si>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</si>
  <si>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</si>
  <si>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</si>
  <si>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</si>
  <si>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</si>
  <si>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</si>
  <si>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</si>
  <si>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</si>
  <si>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</si>
  <si>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</si>
  <si>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</si>
  <si>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</si>
  <si>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</si>
  <si>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</si>
  <si>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</si>
  <si>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</si>
  <si>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</si>
  <si>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</si>
  <si>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</si>
  <si>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</si>
  <si>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</si>
  <si>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</si>
  <si>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</si>
  <si>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</si>
  <si>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</si>
  <si>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</si>
  <si>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</si>
  <si>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</si>
  <si>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</si>
  <si>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</si>
  <si>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</si>
  <si>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</si>
  <si>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</si>
  <si>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</si>
  <si>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</si>
  <si>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</si>
  <si>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</si>
  <si>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</si>
  <si>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</si>
  <si>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</si>
  <si>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</si>
  <si>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</si>
  <si>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</si>
  <si>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</si>
  <si>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</si>
  <si>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</si>
  <si>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</si>
  <si>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</si>
  <si>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</si>
  <si>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</si>
  <si>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</si>
  <si>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</si>
  <si>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</si>
  <si>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</si>
  <si>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</si>
  <si>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</si>
  <si>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</si>
  <si>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</si>
  <si>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</si>
  <si>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</si>
  <si>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</si>
  <si>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</si>
  <si>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</si>
  <si>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</si>
  <si>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</si>
  <si>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</si>
  <si>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</si>
  <si>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</si>
  <si>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</si>
  <si>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</si>
  <si>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</si>
  <si>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</si>
  <si>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</si>
  <si>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</si>
  <si>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</si>
  <si>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</si>
  <si>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</si>
  <si>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</si>
  <si>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</si>
  <si>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</si>
  <si>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</si>
  <si>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</si>
  <si>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</si>
  <si>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</si>
  <si>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</si>
  <si>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</si>
  <si>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</si>
  <si>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</si>
  <si>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</si>
  <si>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</si>
  <si>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</si>
  <si>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</si>
  <si>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</si>
  <si>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</si>
  <si>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</si>
  <si>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</si>
  <si>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</si>
  <si>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</si>
  <si>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</si>
  <si>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</si>
  <si>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</si>
  <si>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</si>
  <si>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</si>
  <si>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</si>
  <si>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</si>
  <si>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</si>
  <si>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</si>
  <si>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</si>
  <si>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</si>
  <si>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</si>
  <si>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</si>
  <si>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</si>
  <si>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</si>
  <si>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</si>
  <si>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</si>
  <si>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</si>
  <si>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</si>
  <si>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</si>
  <si>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</si>
  <si>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</si>
  <si>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</si>
  <si>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</si>
  <si>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</si>
  <si>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</si>
  <si>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</si>
  <si>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</si>
  <si>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</si>
  <si>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</si>
  <si>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</si>
  <si>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</si>
  <si>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</si>
  <si>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</si>
  <si>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</si>
  <si>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</si>
  <si>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</si>
  <si>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</si>
  <si>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</si>
  <si>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</si>
  <si>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</si>
  <si>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</si>
  <si>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</si>
  <si>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</si>
  <si>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</si>
  <si>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</si>
  <si>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</si>
  <si>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</si>
  <si>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</si>
  <si>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</si>
  <si>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</si>
  <si>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</si>
  <si>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</si>
  <si>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</si>
  <si>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</si>
  <si>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</si>
  <si>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</si>
  <si>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</si>
  <si>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</si>
  <si>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</si>
  <si>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</si>
  <si>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</si>
  <si>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</si>
  <si>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</si>
  <si>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</si>
  <si>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</si>
  <si>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</si>
  <si>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</si>
  <si>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</si>
  <si>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</si>
  <si>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</si>
  <si>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</si>
  <si>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</si>
  <si>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</si>
  <si>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</si>
  <si>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</si>
  <si>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</si>
  <si>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</si>
  <si>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</si>
  <si>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</si>
  <si>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</si>
  <si>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</si>
  <si>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</si>
  <si>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</si>
  <si>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</si>
  <si>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</si>
  <si>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</si>
  <si>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</si>
  <si>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</si>
  <si>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</si>
  <si>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</si>
  <si>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</si>
  <si>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</si>
  <si>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</si>
  <si>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</si>
  <si>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</si>
  <si>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</si>
  <si>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</si>
  <si>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</si>
  <si>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</si>
  <si>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</si>
  <si>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</si>
  <si>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</si>
  <si>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</si>
  <si>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</si>
  <si>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</si>
  <si>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</si>
  <si>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</si>
  <si>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</si>
  <si>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</si>
  <si>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</si>
  <si>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</si>
  <si>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</si>
  <si>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</si>
  <si>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</si>
  <si>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</si>
  <si>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</si>
  <si>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</si>
  <si>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</si>
  <si>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</si>
  <si>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</si>
  <si>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</si>
  <si>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</si>
  <si>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</si>
  <si>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</si>
  <si>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</si>
  <si>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</si>
  <si>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</si>
  <si>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</si>
  <si>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</si>
  <si>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</si>
  <si>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</si>
  <si>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</si>
  <si>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</si>
  <si>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</si>
  <si>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</si>
  <si>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</si>
  <si>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</si>
  <si>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</si>
  <si>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</si>
  <si>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</si>
  <si>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</si>
  <si>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</si>
  <si>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</si>
  <si>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</si>
  <si>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</si>
  <si>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</si>
  <si>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</si>
  <si>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</si>
  <si>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</si>
  <si>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</si>
  <si>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</si>
  <si>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</si>
  <si>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</si>
  <si>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</si>
  <si>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</si>
  <si>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</si>
  <si>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</si>
  <si>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</si>
  <si>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</si>
  <si>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</si>
  <si>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</si>
  <si>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</si>
  <si>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</si>
  <si>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</si>
  <si>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</si>
  <si>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</si>
  <si>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</si>
  <si>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</si>
  <si>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</si>
  <si>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</si>
  <si>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</si>
  <si>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</si>
  <si>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</si>
  <si>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</si>
  <si>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</si>
  <si>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</si>
  <si>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</si>
  <si>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</si>
  <si>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</si>
  <si>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</si>
  <si>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</si>
  <si>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</si>
  <si>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</si>
  <si>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</si>
  <si>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</si>
  <si>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</si>
  <si>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</si>
  <si>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</si>
  <si>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</si>
  <si>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</si>
  <si>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</si>
  <si>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</si>
  <si>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</si>
  <si>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</si>
  <si>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</si>
  <si>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</si>
  <si>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</si>
  <si>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</si>
  <si>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</si>
  <si>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</si>
  <si>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</si>
  <si>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</si>
  <si>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</si>
  <si>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</si>
  <si>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</si>
  <si>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</si>
  <si>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</si>
  <si>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</si>
  <si>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</si>
  <si>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</si>
  <si>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</si>
  <si>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</si>
  <si>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</si>
  <si>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</si>
  <si>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</si>
  <si>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</si>
  <si>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</si>
  <si>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</si>
  <si>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</si>
  <si>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</si>
  <si>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</si>
  <si>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</si>
  <si>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</si>
  <si>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</si>
  <si>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</si>
  <si>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</si>
  <si>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</si>
  <si>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</si>
  <si>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</si>
  <si>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</si>
  <si>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</si>
  <si>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</si>
  <si>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</si>
  <si>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</si>
  <si>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</si>
  <si>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</si>
  <si>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</si>
  <si>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</si>
  <si>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</si>
  <si>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</si>
  <si>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</si>
  <si>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</si>
  <si>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</si>
  <si>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</si>
  <si>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</si>
  <si>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</si>
  <si>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</si>
  <si>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</si>
  <si>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</si>
  <si>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</si>
  <si>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</si>
  <si>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</si>
  <si>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</si>
  <si>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</si>
  <si>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</si>
  <si>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</si>
  <si>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</si>
  <si>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</si>
  <si>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</si>
  <si>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</si>
  <si>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</si>
  <si>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</si>
  <si>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</si>
  <si>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</si>
  <si>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</si>
  <si>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</si>
  <si>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</si>
  <si>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</si>
  <si>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</si>
  <si>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</si>
  <si>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</si>
  <si>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</si>
  <si>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</si>
  <si>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</si>
  <si>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</si>
  <si>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</si>
  <si>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</si>
  <si>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</si>
  <si>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</si>
  <si>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</si>
  <si>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</si>
  <si>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</si>
  <si>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</si>
  <si>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</si>
  <si>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</si>
  <si>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</si>
  <si>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</si>
  <si>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</si>
  <si>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</si>
  <si>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</si>
  <si>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</si>
  <si>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</si>
  <si>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</si>
  <si>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</si>
  <si>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</si>
  <si>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</si>
  <si>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</si>
  <si>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</si>
  <si>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</si>
  <si>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</si>
  <si>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</si>
  <si>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</si>
  <si>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</si>
  <si>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</si>
  <si>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</si>
  <si>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</si>
  <si>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</si>
  <si>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</si>
  <si>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</si>
  <si>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</si>
  <si>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</si>
  <si>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</si>
  <si>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</si>
  <si>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</si>
  <si>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</si>
  <si>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</si>
  <si>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</si>
  <si>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</si>
  <si>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</si>
  <si>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</si>
  <si>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</si>
  <si>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</si>
  <si>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</si>
  <si>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</si>
  <si>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</si>
  <si>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</si>
  <si>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</si>
  <si>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</si>
  <si>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</si>
  <si>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</si>
  <si>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</si>
  <si>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</si>
  <si>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</si>
  <si>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</si>
  <si>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</si>
  <si>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</si>
  <si>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</si>
  <si>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</si>
  <si>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</si>
  <si>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</si>
  <si>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</si>
  <si>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</si>
  <si>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</si>
  <si>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</si>
  <si>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</si>
  <si>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</si>
  <si>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</si>
  <si>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</si>
  <si>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</si>
  <si>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</si>
  <si>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</si>
  <si>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</si>
  <si>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</si>
  <si>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</si>
  <si>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</si>
  <si>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</si>
  <si>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</si>
  <si>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</si>
  <si>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</si>
  <si>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</si>
  <si>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</si>
  <si>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</si>
  <si>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</si>
  <si>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</si>
  <si>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</si>
  <si>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</si>
  <si>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</si>
  <si>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</si>
  <si>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</si>
  <si>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</si>
  <si>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</si>
  <si>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</si>
  <si>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</si>
  <si>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</si>
  <si>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</si>
  <si>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</si>
  <si>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</si>
  <si>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</si>
  <si>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</si>
  <si>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</si>
  <si>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</si>
  <si>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</si>
  <si>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</si>
  <si>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</si>
  <si>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</si>
  <si>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</si>
  <si>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</si>
  <si>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</si>
  <si>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</si>
  <si>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</si>
  <si>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</si>
  <si>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</si>
  <si>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</si>
  <si>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</si>
  <si>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</si>
  <si>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</si>
  <si>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</si>
  <si>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</si>
  <si>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</si>
  <si>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</si>
  <si>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</si>
  <si>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</si>
  <si>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</si>
  <si>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</si>
  <si>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</si>
  <si>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</si>
  <si>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</si>
  <si>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</si>
  <si>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</si>
  <si>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</si>
  <si>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</si>
  <si>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</si>
  <si>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</si>
  <si>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</si>
  <si>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</si>
  <si>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</si>
  <si>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</si>
  <si>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</si>
  <si>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</si>
  <si>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</si>
  <si>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</si>
  <si>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</si>
  <si>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</si>
  <si>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</si>
  <si>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</si>
  <si>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</si>
  <si>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</si>
  <si>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</si>
  <si>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</si>
  <si>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</si>
  <si>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</si>
  <si>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</si>
  <si>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</si>
  <si>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</si>
  <si>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</si>
  <si>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</si>
  <si>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</si>
  <si>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</si>
  <si>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</si>
  <si>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</si>
  <si>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</si>
  <si>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</si>
  <si>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</si>
  <si>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</si>
  <si>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</si>
  <si>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</si>
  <si>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</si>
  <si>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</si>
  <si>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</si>
  <si>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</si>
  <si>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</si>
  <si>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</si>
  <si>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</si>
  <si>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</si>
  <si>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</si>
  <si>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</si>
  <si>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</si>
  <si>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</si>
  <si>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</si>
  <si>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</si>
  <si>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</si>
  <si>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</si>
  <si>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</si>
  <si>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</si>
  <si>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</si>
  <si>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</si>
  <si>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</si>
  <si>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</si>
  <si>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</si>
  <si>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</si>
  <si>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</si>
  <si>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</si>
  <si>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</si>
  <si>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</si>
  <si>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</si>
  <si>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</si>
  <si>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</si>
  <si>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</si>
  <si>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</si>
  <si>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</si>
  <si>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</si>
  <si>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</si>
  <si>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</si>
  <si>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</si>
  <si>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</si>
  <si>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</si>
  <si>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</si>
  <si>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</si>
  <si>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</si>
  <si>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</si>
  <si>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</si>
  <si>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</si>
  <si>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</si>
  <si>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</si>
  <si>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</si>
  <si>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</si>
  <si>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</si>
  <si>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</si>
  <si>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</si>
  <si>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</si>
  <si>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</si>
  <si>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</si>
  <si>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</si>
  <si>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</si>
  <si>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</si>
  <si>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</si>
  <si>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</si>
  <si>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</si>
  <si>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</si>
  <si>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</si>
  <si>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</si>
  <si>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</si>
  <si>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</si>
  <si>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</si>
  <si>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</si>
  <si>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</si>
  <si>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</si>
  <si>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</si>
  <si>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</si>
  <si>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</si>
  <si>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</si>
  <si>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</si>
  <si>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</si>
  <si>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</si>
  <si>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</si>
  <si>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</si>
  <si>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</si>
  <si>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</si>
  <si>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</si>
  <si>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</si>
  <si>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</si>
  <si>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</si>
  <si>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</si>
  <si>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</si>
  <si>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</si>
  <si>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</si>
  <si>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</si>
  <si>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</si>
  <si>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</si>
  <si>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</si>
  <si>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</si>
  <si>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</si>
  <si>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</si>
  <si>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</si>
  <si>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</si>
  <si>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</si>
  <si>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</si>
  <si>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</si>
  <si>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</si>
  <si>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</si>
  <si>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</si>
  <si>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</si>
  <si>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</si>
  <si>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</si>
  <si>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</si>
  <si>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</si>
  <si>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</si>
  <si>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</si>
  <si>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</si>
  <si>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</si>
  <si>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</si>
  <si>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</si>
  <si>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</si>
  <si>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</si>
  <si>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</si>
  <si>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</si>
  <si>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</si>
  <si>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</si>
  <si>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</si>
  <si>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</si>
  <si>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</si>
  <si>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</si>
  <si>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</si>
  <si>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</si>
  <si>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</si>
  <si>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</si>
  <si>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</si>
  <si>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</si>
  <si>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</si>
  <si>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</si>
  <si>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</si>
  <si>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</si>
  <si>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</si>
  <si>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</si>
  <si>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</si>
  <si>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</si>
  <si>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</si>
  <si>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</si>
  <si>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</si>
  <si>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</si>
  <si>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</si>
  <si>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</si>
  <si>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</si>
  <si>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</si>
  <si>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</si>
  <si>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</si>
  <si>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</si>
  <si>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</si>
  <si>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</si>
  <si>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</si>
  <si>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</si>
  <si>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</si>
  <si>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</si>
  <si>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</si>
  <si>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</si>
  <si>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</si>
  <si>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</si>
  <si>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</si>
  <si>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</si>
  <si>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</si>
  <si>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</si>
  <si>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</si>
  <si>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</si>
  <si>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</si>
  <si>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</si>
  <si>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</si>
  <si>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</si>
  <si>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</si>
  <si>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</si>
  <si>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</si>
  <si>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</si>
  <si>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</si>
  <si>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</si>
  <si>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</si>
  <si>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</si>
  <si>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</si>
  <si>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</si>
  <si>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</si>
  <si>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</si>
  <si>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</si>
  <si>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</si>
  <si>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</si>
  <si>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</si>
  <si>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</si>
  <si>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</si>
  <si>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</si>
  <si>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</si>
  <si>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</si>
  <si>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</si>
  <si>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</si>
  <si>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</si>
  <si>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</si>
  <si>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</si>
  <si>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</si>
  <si>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</si>
  <si>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</si>
  <si>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</si>
  <si>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</si>
  <si>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</si>
  <si>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</si>
  <si>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</si>
  <si>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</si>
  <si>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</si>
  <si>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</si>
  <si>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</si>
  <si>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</si>
  <si>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</si>
  <si>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</si>
  <si>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</si>
  <si>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</si>
  <si>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</si>
  <si>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</si>
  <si>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</si>
  <si>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</si>
  <si>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</si>
  <si>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</si>
  <si>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</si>
  <si>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</si>
  <si>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</si>
  <si>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</si>
  <si>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</si>
  <si>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</si>
  <si>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</si>
  <si>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</si>
  <si>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</si>
  <si>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</si>
  <si>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</si>
  <si>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</si>
  <si>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</si>
  <si>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</si>
  <si>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</si>
  <si>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</si>
  <si>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</si>
  <si>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</si>
  <si>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</si>
  <si>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</si>
  <si>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</si>
  <si>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</si>
  <si>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</si>
  <si>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</si>
  <si>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</si>
  <si>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</si>
  <si>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</si>
  <si>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</si>
  <si>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</si>
  <si>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</si>
  <si>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</si>
  <si>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</si>
  <si>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</si>
  <si>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</si>
  <si>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</si>
  <si>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</si>
  <si>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</si>
  <si>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</si>
  <si>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</si>
  <si>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</si>
  <si>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</si>
  <si>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</si>
  <si>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</si>
  <si>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</si>
  <si>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</si>
  <si>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</si>
  <si>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</si>
  <si>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</si>
  <si>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</si>
  <si>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</si>
  <si>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</si>
  <si>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</si>
  <si>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</si>
  <si>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</si>
  <si>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</si>
  <si>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</si>
  <si>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</si>
  <si>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</si>
  <si>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</si>
  <si>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</si>
  <si>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</si>
  <si>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</si>
  <si>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</si>
  <si>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</si>
  <si>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</si>
  <si>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</si>
  <si>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</si>
  <si>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</si>
  <si>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</si>
  <si>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</si>
  <si>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</si>
  <si>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</si>
  <si>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</si>
  <si>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</si>
  <si>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</si>
  <si>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</si>
  <si>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</si>
  <si>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</si>
  <si>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</si>
  <si>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</si>
  <si>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</si>
  <si>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</si>
  <si>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</si>
  <si>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</si>
  <si>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</si>
  <si>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</si>
  <si>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</si>
  <si>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</si>
  <si>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</si>
  <si>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</si>
  <si>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</si>
  <si>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</si>
  <si>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</si>
  <si>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</si>
  <si>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</si>
  <si>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</si>
  <si>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</si>
  <si>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</si>
  <si>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</si>
  <si>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</si>
  <si>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</si>
  <si>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</si>
  <si>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</si>
  <si>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</si>
  <si>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</si>
  <si>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</si>
  <si>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</si>
  <si>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</si>
  <si>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</si>
  <si>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</si>
  <si>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</si>
  <si>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</si>
  <si>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</si>
  <si>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</si>
  <si>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</si>
  <si>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</si>
  <si>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</si>
  <si>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</si>
  <si>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</si>
  <si>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</si>
  <si>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</si>
  <si>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</si>
  <si>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</si>
  <si>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</si>
  <si>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</si>
  <si>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</si>
  <si>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</si>
  <si>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</si>
  <si>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</si>
  <si>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</si>
  <si>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</si>
  <si>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</si>
  <si>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</si>
  <si>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</si>
  <si>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</si>
  <si>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</si>
  <si>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</si>
  <si>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</si>
  <si>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</si>
  <si>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</si>
  <si>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</si>
  <si>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</si>
  <si>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</si>
  <si>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</si>
  <si>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</si>
  <si>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</si>
  <si>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</si>
  <si>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</si>
  <si>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</si>
  <si>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</si>
  <si>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</si>
  <si>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</si>
  <si>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</si>
  <si>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</si>
  <si>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</si>
  <si>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</si>
  <si>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</si>
  <si>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</si>
  <si>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</si>
  <si>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</si>
  <si>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</si>
  <si>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</si>
  <si>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</si>
  <si>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</si>
  <si>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</si>
  <si>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</si>
  <si>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</si>
  <si>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</si>
  <si>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</si>
  <si>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</si>
  <si>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</si>
  <si>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</si>
  <si>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</si>
  <si>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</si>
  <si>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</si>
  <si>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</si>
  <si>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</si>
  <si>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</si>
  <si>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</si>
  <si>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</si>
  <si>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</si>
  <si>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</si>
  <si>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</si>
  <si>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</si>
  <si>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</si>
  <si>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</si>
  <si>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</si>
  <si>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</si>
  <si>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</si>
  <si>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</si>
  <si>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</si>
  <si>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</si>
  <si>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</si>
  <si>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</si>
  <si>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</si>
  <si>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</si>
  <si>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</si>
  <si>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</si>
  <si>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</si>
  <si>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</si>
  <si>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</si>
  <si>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</si>
  <si>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</si>
  <si>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</si>
  <si>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</si>
  <si>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</si>
  <si>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</si>
  <si>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</si>
  <si>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</si>
  <si>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</si>
  <si>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</si>
  <si>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</si>
  <si>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</si>
  <si>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</si>
  <si>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</si>
  <si>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</si>
  <si>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</si>
  <si>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</si>
  <si>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</si>
  <si>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</si>
  <si>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</si>
  <si>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</si>
  <si>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</si>
  <si>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</si>
  <si>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</si>
  <si>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</si>
  <si>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</si>
  <si>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</si>
  <si>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</si>
  <si>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</si>
  <si>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</si>
  <si>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</si>
  <si>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</si>
  <si>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</si>
  <si>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</si>
  <si>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</si>
  <si>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</si>
  <si>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</si>
  <si>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</si>
  <si>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</si>
  <si>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</si>
  <si>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</si>
  <si>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</si>
  <si>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</si>
  <si>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</si>
  <si>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</si>
  <si>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</si>
  <si>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</si>
  <si>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</si>
  <si>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</si>
  <si>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</si>
  <si>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</si>
  <si>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</si>
  <si>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</si>
  <si>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</si>
  <si>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</si>
  <si>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</si>
  <si>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</si>
  <si>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</si>
  <si>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</si>
  <si>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</si>
  <si>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</si>
  <si>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</si>
  <si>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</si>
  <si>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</si>
  <si>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</si>
  <si>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</si>
  <si>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</si>
  <si>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</si>
  <si>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</si>
  <si>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</si>
  <si>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</si>
  <si>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</si>
  <si>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</si>
  <si>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</si>
  <si>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</si>
  <si>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</si>
  <si>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</si>
  <si>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</si>
  <si>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</si>
  <si>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</si>
  <si>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</si>
  <si>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</si>
  <si>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</si>
  <si>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</si>
  <si>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</si>
  <si>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</si>
  <si>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</si>
  <si>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</si>
  <si>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</si>
  <si>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</si>
  <si>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</si>
  <si>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</si>
  <si>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</si>
  <si>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</si>
  <si>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</si>
  <si>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</si>
  <si>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</si>
  <si>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</si>
  <si>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</si>
  <si>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</si>
  <si>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</si>
  <si>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</si>
  <si>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</si>
  <si>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</si>
  <si>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</si>
  <si>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</si>
  <si>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</si>
  <si>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</si>
  <si>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</si>
  <si>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</si>
  <si>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</si>
  <si>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</si>
  <si>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</si>
  <si>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</si>
  <si>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</si>
  <si>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</si>
  <si>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</si>
  <si>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</si>
  <si>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</si>
  <si>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</si>
  <si>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</si>
  <si>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</si>
  <si>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</si>
  <si>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</si>
  <si>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</si>
  <si>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</si>
  <si>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</si>
  <si>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</si>
  <si>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</si>
  <si>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</si>
  <si>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</si>
  <si>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</si>
  <si>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</si>
  <si>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</si>
  <si>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</si>
  <si>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</si>
  <si>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</si>
  <si>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</si>
  <si>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</si>
  <si>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</si>
  <si>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</si>
  <si>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</si>
  <si>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</si>
  <si>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</si>
  <si>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</si>
  <si>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</si>
  <si>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</si>
  <si>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</si>
  <si>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</si>
  <si>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</si>
  <si>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</si>
  <si>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</si>
  <si>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</si>
  <si>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</si>
  <si>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</si>
  <si>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</si>
  <si>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</si>
  <si>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</si>
  <si>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</si>
  <si>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</si>
  <si>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</si>
  <si>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</si>
  <si>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</si>
  <si>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</si>
  <si>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</si>
  <si>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</si>
  <si>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</si>
  <si>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</si>
  <si>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</si>
  <si>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</si>
  <si>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</si>
  <si>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</si>
  <si>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</si>
  <si>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</si>
  <si>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</si>
  <si>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</si>
  <si>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</si>
  <si>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</si>
  <si>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</si>
  <si>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</si>
  <si>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</si>
  <si>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</si>
  <si>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</si>
  <si>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</si>
  <si>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</si>
  <si>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</si>
  <si>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</si>
  <si>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</si>
  <si>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</si>
  <si>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</si>
  <si>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</si>
  <si>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</si>
  <si>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</si>
  <si>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</si>
  <si>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</si>
  <si>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</si>
  <si>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</si>
  <si>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</si>
  <si>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</si>
  <si>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</si>
  <si>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</si>
  <si>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</si>
  <si>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</si>
  <si>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</si>
  <si>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</si>
  <si>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</si>
  <si>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</si>
  <si>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</si>
  <si>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</si>
  <si>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</si>
  <si>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</si>
  <si>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</si>
  <si>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</si>
  <si>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</si>
  <si>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</si>
  <si>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</si>
  <si>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</si>
  <si>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</si>
  <si>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</si>
  <si>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</si>
  <si>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</si>
  <si>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</si>
  <si>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</si>
  <si>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</si>
  <si>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</si>
  <si>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</si>
  <si>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</si>
  <si>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</si>
  <si>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</si>
  <si>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</si>
  <si>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</si>
  <si>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</si>
  <si>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</si>
  <si>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</si>
  <si>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</si>
  <si>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</si>
  <si>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</si>
  <si>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</si>
  <si>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</si>
  <si>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</si>
  <si>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</si>
  <si>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</si>
  <si>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</si>
  <si>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</si>
  <si>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</si>
  <si>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</si>
  <si>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</si>
  <si>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</si>
  <si>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</si>
  <si>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</si>
  <si>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</si>
  <si>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</si>
  <si>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</si>
  <si>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</si>
  <si>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</si>
  <si>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</si>
  <si>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</si>
  <si>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</si>
  <si>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</si>
  <si>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</si>
  <si>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</si>
  <si>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</si>
  <si>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</si>
  <si>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</si>
  <si>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</si>
  <si>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</si>
  <si>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</si>
  <si>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</si>
  <si>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</si>
  <si>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</si>
  <si>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</si>
  <si>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</si>
  <si>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</si>
  <si>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</si>
  <si>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</si>
  <si>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</si>
  <si>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</si>
  <si>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</si>
  <si>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</si>
  <si>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</si>
  <si>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</si>
  <si>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</si>
  <si>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</si>
  <si>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</si>
  <si>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</si>
  <si>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</si>
  <si>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</si>
  <si>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</si>
  <si>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</si>
  <si>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</si>
  <si>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</si>
  <si>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</si>
  <si>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</si>
  <si>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</si>
  <si>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</si>
  <si>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</si>
  <si>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</si>
  <si>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</si>
  <si>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</si>
  <si>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</si>
  <si>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</si>
  <si>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</si>
  <si>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</si>
  <si>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</si>
  <si>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</si>
  <si>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</si>
  <si>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</si>
  <si>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</si>
  <si>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</si>
  <si>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</si>
  <si>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</si>
  <si>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</si>
  <si>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</si>
  <si>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</si>
  <si>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</si>
  <si>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</si>
  <si>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</si>
  <si>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</si>
  <si>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</si>
  <si>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</si>
  <si>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</si>
  <si>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</si>
  <si>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</si>
  <si>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</si>
  <si>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</si>
  <si>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</si>
  <si>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</si>
  <si>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</si>
  <si>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</si>
  <si>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</si>
  <si>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</si>
  <si>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</si>
  <si>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</si>
  <si>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</si>
  <si>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</si>
  <si>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</si>
  <si>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</si>
  <si>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</si>
  <si>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</si>
  <si>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</si>
  <si>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</si>
  <si>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</si>
  <si>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</si>
  <si>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</si>
  <si>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</si>
  <si>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</si>
  <si>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</si>
  <si>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</si>
  <si>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</si>
  <si>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</si>
  <si>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</si>
  <si>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</si>
  <si>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</si>
  <si>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</si>
  <si>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</si>
  <si>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</si>
  <si>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</si>
  <si>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</si>
  <si>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</si>
  <si>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</si>
  <si>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</si>
  <si>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</si>
  <si>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</si>
  <si>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</si>
  <si>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</si>
  <si>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</si>
  <si>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</si>
  <si>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</si>
  <si>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</si>
  <si>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</si>
  <si>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</si>
  <si>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</si>
  <si>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</si>
  <si>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</si>
  <si>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</si>
  <si>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</si>
  <si>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</si>
  <si>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</si>
  <si>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</si>
  <si>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</si>
  <si>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</si>
  <si>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</si>
  <si>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</si>
  <si>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</si>
  <si>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</si>
  <si>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</si>
  <si>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</si>
  <si>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</si>
  <si>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</si>
  <si>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</si>
  <si>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</si>
  <si>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</si>
  <si>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</si>
  <si>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</si>
  <si>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</si>
  <si>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</si>
  <si>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</si>
  <si>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</si>
  <si>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</si>
  <si>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</si>
  <si>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</si>
  <si>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</si>
  <si>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</si>
  <si>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</si>
  <si>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</si>
  <si>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</si>
  <si>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</si>
  <si>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</si>
  <si>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</si>
  <si>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</si>
  <si>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</si>
  <si>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</si>
  <si>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</si>
  <si>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</si>
  <si>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</si>
  <si>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</si>
  <si>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</si>
  <si>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</si>
  <si>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</si>
  <si>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</si>
  <si>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</si>
  <si>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</si>
  <si>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</si>
  <si>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</si>
  <si>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</si>
  <si>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</si>
  <si>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</si>
  <si>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</si>
  <si>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</si>
  <si>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</si>
  <si>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</si>
  <si>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</si>
  <si>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</si>
  <si>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</si>
  <si>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</si>
  <si>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</si>
  <si>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</si>
  <si>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</si>
  <si>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</si>
  <si>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</si>
  <si>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</si>
  <si>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</si>
  <si>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</si>
  <si>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</si>
  <si>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</si>
  <si>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</si>
  <si>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</si>
  <si>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</si>
  <si>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</si>
  <si>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</si>
  <si>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</si>
  <si>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</si>
  <si>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</si>
  <si>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</si>
  <si>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</si>
  <si>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</si>
  <si>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</si>
  <si>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</si>
  <si>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</si>
  <si>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</si>
  <si>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</si>
  <si>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</si>
  <si>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</si>
  <si>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</si>
  <si>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</si>
  <si>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</si>
  <si>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</si>
  <si>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</si>
  <si>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</si>
  <si>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</si>
  <si>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</si>
  <si>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</si>
  <si>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</si>
  <si>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</si>
  <si>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</si>
  <si>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</si>
  <si>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</si>
  <si>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</si>
  <si>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</si>
  <si>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</si>
  <si>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</si>
  <si>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</si>
  <si>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</si>
  <si>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</si>
  <si>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</si>
  <si>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</si>
  <si>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</si>
  <si>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</si>
  <si>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</si>
  <si>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</si>
  <si>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</si>
  <si>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</si>
  <si>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</si>
  <si>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</si>
  <si>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</si>
  <si>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</si>
  <si>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</si>
  <si>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</si>
  <si>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</si>
  <si>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</si>
  <si>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</si>
  <si>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</si>
  <si>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</si>
  <si>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</si>
  <si>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</si>
  <si>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</si>
  <si>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</si>
  <si>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</si>
  <si>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</si>
  <si>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</si>
  <si>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</si>
  <si>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</si>
  <si>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</si>
  <si>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</si>
  <si>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</si>
  <si>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</si>
  <si>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</si>
  <si>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</si>
  <si>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</si>
  <si>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</si>
  <si>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</si>
  <si>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</si>
  <si>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</si>
  <si>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</si>
  <si>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</si>
  <si>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</si>
  <si>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</si>
  <si>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</si>
  <si>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</si>
  <si>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</si>
  <si>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</si>
  <si>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</si>
  <si>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</si>
  <si>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</si>
  <si>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</si>
  <si>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</si>
  <si>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</si>
  <si>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</si>
  <si>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</si>
  <si>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</si>
  <si>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</si>
  <si>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</si>
  <si>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</si>
  <si>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</si>
  <si>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</si>
  <si>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</si>
  <si>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</si>
  <si>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</si>
  <si>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</si>
  <si>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</si>
  <si>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</si>
  <si>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</si>
  <si>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</si>
  <si>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</si>
  <si>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</si>
  <si>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</si>
  <si>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</si>
  <si>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</si>
  <si>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</si>
  <si>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</si>
  <si>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</si>
  <si>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</si>
  <si>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</si>
  <si>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</si>
  <si>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</si>
  <si>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</si>
  <si>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</si>
  <si>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</si>
  <si>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</si>
  <si>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</si>
  <si>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</si>
  <si>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</si>
  <si>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</si>
  <si>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</si>
  <si>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</si>
  <si>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</si>
  <si>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</si>
  <si>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</si>
  <si>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</si>
  <si>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</si>
  <si>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</si>
  <si>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</si>
  <si>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</si>
  <si>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</si>
  <si>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</si>
  <si>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</si>
  <si>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</si>
  <si>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</si>
  <si>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</si>
  <si>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</si>
  <si>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</si>
  <si>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</si>
  <si>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</si>
  <si>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</si>
  <si>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</si>
  <si>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</si>
  <si>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</si>
  <si>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</si>
  <si>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</si>
  <si>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</si>
  <si>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</si>
  <si>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</si>
  <si>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</si>
  <si>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</si>
  <si>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</si>
  <si>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</si>
  <si>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</si>
  <si>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</si>
  <si>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</si>
  <si>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</si>
  <si>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</si>
  <si>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</si>
  <si>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</si>
  <si>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</si>
  <si>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</si>
  <si>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</si>
  <si>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</si>
  <si>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</si>
  <si>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</si>
  <si>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</si>
  <si>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</si>
  <si>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</si>
  <si>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</si>
  <si>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</si>
  <si>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</si>
  <si>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</si>
  <si>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</si>
  <si>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</si>
  <si>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</si>
  <si>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</si>
  <si>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</si>
  <si>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</si>
  <si>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</si>
  <si>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</si>
  <si>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</si>
  <si>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</si>
  <si>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</si>
  <si>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</si>
  <si>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</si>
  <si>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</si>
  <si>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</si>
  <si>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</si>
  <si>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</si>
  <si>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</si>
  <si>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</si>
  <si>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</si>
  <si>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</si>
  <si>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</si>
  <si>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</si>
  <si>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</si>
  <si>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</si>
  <si>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</si>
  <si>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</si>
  <si>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</si>
  <si>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</si>
  <si>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</si>
  <si>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</si>
  <si>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</si>
  <si>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</si>
  <si>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</si>
  <si>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</si>
  <si>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</si>
  <si>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</si>
  <si>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</si>
  <si>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</si>
  <si>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</si>
  <si>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</si>
  <si>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</si>
  <si>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</si>
  <si>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</si>
  <si>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</si>
  <si>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</si>
  <si>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</si>
  <si>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</si>
  <si>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</si>
  <si>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</si>
  <si>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</si>
  <si>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</si>
  <si>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</si>
  <si>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</si>
  <si>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</si>
  <si>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</si>
  <si>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</si>
  <si>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</si>
  <si>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</si>
  <si>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</si>
  <si>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</si>
  <si>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</si>
  <si>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</si>
  <si>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</si>
  <si>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</si>
  <si>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</si>
  <si>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</si>
  <si>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</si>
  <si>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</si>
  <si>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</si>
  <si>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</si>
  <si>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</si>
  <si>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</si>
  <si>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</si>
  <si>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</si>
  <si>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</si>
  <si>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</si>
  <si>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</si>
  <si>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</si>
  <si>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</si>
  <si>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</si>
  <si>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</si>
  <si>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</si>
  <si>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</si>
  <si>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</si>
  <si>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</si>
  <si>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</si>
  <si>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</si>
  <si>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</si>
  <si>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</si>
  <si>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</si>
  <si>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</si>
  <si>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</si>
  <si>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</si>
  <si>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</si>
  <si>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</si>
  <si>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</si>
  <si>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</si>
  <si>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</si>
  <si>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</si>
  <si>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</si>
  <si>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</si>
  <si>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</si>
  <si>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</si>
  <si>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</si>
  <si>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</si>
  <si>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</si>
  <si>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</si>
  <si>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</si>
  <si>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</si>
  <si>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</si>
  <si>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</si>
  <si>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</si>
  <si>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</si>
  <si>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</si>
  <si>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</si>
  <si>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</si>
  <si>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</si>
  <si>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</si>
  <si>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</si>
  <si>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</si>
  <si>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</si>
  <si>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</si>
  <si>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</si>
  <si>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</si>
  <si>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</si>
  <si>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</si>
  <si>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</si>
  <si>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</si>
  <si>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</si>
  <si>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</si>
  <si>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</si>
  <si>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</si>
  <si>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</si>
  <si>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</si>
  <si>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</si>
  <si>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</si>
  <si>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</si>
  <si>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</si>
  <si>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</si>
  <si>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</si>
  <si>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</si>
  <si>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</si>
  <si>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</si>
  <si>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</si>
  <si>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</si>
  <si>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</si>
  <si>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</si>
  <si>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</si>
  <si>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</si>
  <si>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</si>
  <si>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</si>
  <si>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</si>
  <si>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</si>
  <si>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</si>
  <si>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</si>
  <si>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</si>
  <si>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</si>
  <si>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</si>
  <si>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</si>
  <si>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</si>
  <si>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</si>
  <si>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</si>
  <si>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</si>
  <si>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</si>
  <si>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</si>
  <si>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</si>
  <si>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</si>
  <si>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</si>
  <si>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</si>
  <si>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</si>
  <si>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</si>
  <si>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</si>
  <si>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</si>
  <si>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</si>
  <si>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</si>
  <si>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</si>
  <si>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</si>
  <si>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</si>
  <si>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</si>
  <si>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</si>
  <si>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</si>
  <si>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</si>
  <si>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</si>
  <si>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</si>
  <si>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</si>
  <si>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</si>
  <si>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</si>
  <si>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</si>
  <si>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</si>
  <si>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</si>
  <si>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</si>
  <si>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</si>
  <si>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</si>
  <si>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</si>
  <si>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</si>
  <si>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</si>
  <si>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</si>
  <si>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</si>
  <si>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</si>
  <si>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</si>
  <si>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</si>
  <si>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</si>
  <si>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</si>
  <si>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</si>
  <si>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</si>
  <si>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</si>
  <si>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</si>
  <si>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</si>
  <si>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</si>
  <si>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</si>
  <si>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</si>
  <si>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</si>
  <si>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</si>
  <si>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</si>
  <si>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</si>
  <si>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</si>
  <si>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</si>
  <si>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</si>
  <si>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</si>
  <si>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</si>
  <si>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</si>
  <si>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</si>
  <si>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</si>
  <si>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</si>
  <si>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</si>
  <si>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</si>
  <si>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</si>
  <si>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</si>
  <si>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</si>
  <si>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</si>
  <si>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</si>
  <si>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</si>
  <si>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</si>
  <si>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</si>
  <si>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</si>
  <si>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</si>
  <si>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</si>
  <si>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</si>
  <si>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</si>
  <si>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</si>
  <si>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</si>
  <si>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</si>
  <si>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</si>
  <si>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</si>
  <si>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</si>
  <si>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</si>
  <si>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</si>
  <si>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</si>
  <si>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</si>
  <si>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</si>
  <si>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</si>
  <si>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</si>
  <si>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</si>
  <si>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</si>
  <si>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</si>
  <si>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</si>
  <si>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</si>
  <si>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</si>
  <si>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</si>
  <si>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</si>
  <si>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</si>
  <si>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</si>
  <si>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</si>
  <si>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</si>
  <si>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</si>
  <si>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</si>
  <si>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</si>
  <si>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</si>
  <si>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</si>
  <si>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</si>
  <si>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</si>
  <si>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</si>
  <si>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</si>
  <si>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</si>
  <si>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</si>
  <si>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</si>
  <si>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</si>
  <si>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</si>
  <si>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</si>
  <si>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</si>
  <si>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</si>
  <si>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</si>
  <si>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</si>
  <si>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</si>
  <si>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</si>
  <si>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</si>
  <si>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</si>
  <si>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</si>
  <si>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</si>
  <si>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</si>
  <si>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</si>
  <si>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</si>
  <si>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</si>
  <si>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</si>
  <si>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</si>
  <si>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</si>
  <si>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</si>
  <si>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</si>
  <si>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</si>
  <si>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</si>
  <si>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</si>
  <si>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</si>
  <si>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</si>
  <si>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</si>
  <si>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</si>
  <si>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</si>
  <si>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</si>
  <si>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</si>
  <si>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</si>
  <si>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</si>
  <si>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</si>
  <si>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</si>
  <si>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</si>
  <si>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</si>
  <si>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</si>
  <si>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</si>
  <si>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</si>
  <si>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</si>
  <si>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</si>
  <si>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</si>
  <si>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</si>
  <si>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</si>
  <si>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</si>
  <si>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</si>
  <si>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</si>
  <si>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</si>
  <si>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</si>
  <si>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</si>
  <si>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</si>
  <si>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</si>
  <si>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</si>
  <si>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</si>
  <si>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</si>
  <si>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</si>
  <si>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</si>
  <si>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</si>
  <si>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</si>
  <si>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</si>
  <si>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</si>
  <si>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</si>
  <si>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</si>
  <si>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</si>
  <si>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</si>
  <si>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</si>
  <si>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</si>
  <si>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</si>
  <si>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</si>
  <si>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</si>
  <si>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</si>
  <si>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</si>
  <si>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</si>
  <si>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</si>
  <si>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</si>
  <si>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</si>
  <si>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</si>
  <si>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</si>
  <si>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</si>
  <si>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</si>
  <si>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</si>
  <si>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</si>
  <si>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</si>
  <si>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</si>
  <si>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</si>
  <si>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</si>
  <si>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</si>
  <si>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</si>
  <si>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</si>
  <si>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</si>
  <si>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</si>
  <si>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</si>
  <si>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</si>
  <si>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</si>
  <si>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</si>
  <si>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</si>
  <si>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</si>
  <si>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</si>
  <si>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</si>
  <si>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</si>
  <si>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</si>
  <si>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</si>
  <si>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</si>
  <si>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</si>
  <si>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</si>
  <si>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</si>
  <si>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</si>
  <si>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</si>
  <si>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</si>
  <si>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</si>
  <si>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</si>
  <si>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</si>
  <si>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</si>
  <si>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</si>
  <si>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</si>
  <si>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</si>
  <si>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</si>
  <si>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</si>
  <si>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</si>
  <si>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</si>
  <si>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</si>
  <si>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</si>
  <si>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</si>
  <si>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</si>
  <si>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</si>
  <si>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</si>
  <si>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</si>
  <si>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</si>
  <si>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</si>
  <si>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</si>
  <si>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</si>
  <si>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</si>
  <si>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</si>
  <si>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</si>
  <si>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</si>
  <si>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</si>
  <si>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</si>
  <si>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</si>
  <si>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</si>
  <si>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</si>
  <si>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</si>
  <si>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</si>
  <si>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</si>
  <si>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</si>
  <si>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</si>
  <si>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</si>
  <si>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</si>
  <si>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</si>
  <si>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</si>
  <si>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</si>
  <si>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</si>
  <si>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</si>
  <si>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</si>
  <si>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</si>
  <si>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</si>
  <si>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</si>
  <si>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</si>
  <si>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</si>
  <si>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</si>
  <si>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</si>
  <si>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</si>
  <si>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</si>
  <si>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</si>
  <si>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</si>
  <si>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</si>
  <si>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</si>
  <si>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</si>
  <si>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</si>
  <si>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</si>
  <si>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</si>
  <si>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</si>
  <si>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</si>
  <si>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</si>
  <si>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</si>
  <si>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</si>
  <si>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</si>
  <si>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</si>
  <si>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</si>
  <si>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</si>
  <si>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</si>
  <si>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</si>
  <si>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</si>
  <si>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</si>
  <si>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</si>
  <si>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</si>
  <si>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</si>
  <si>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</si>
  <si>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</si>
  <si>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</si>
  <si>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</si>
  <si>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</si>
  <si>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</si>
  <si>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</si>
  <si>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</si>
  <si>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</si>
  <si>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</si>
  <si>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</si>
  <si>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</si>
  <si>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</si>
  <si>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</si>
  <si>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</si>
  <si>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</si>
  <si>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</si>
  <si>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</si>
  <si>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</si>
  <si>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</si>
  <si>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</si>
  <si>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</si>
  <si>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</si>
  <si>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</si>
  <si>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</si>
  <si>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</si>
  <si>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</si>
  <si>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</si>
  <si>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</si>
  <si>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</si>
  <si>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</si>
  <si>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</si>
  <si>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</si>
  <si>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</si>
  <si>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</si>
  <si>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</si>
  <si>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</si>
  <si>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</si>
  <si>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</si>
  <si>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</si>
  <si>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</si>
  <si>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</si>
  <si>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</si>
  <si>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</si>
  <si>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</si>
  <si>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</si>
  <si>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</si>
  <si>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</si>
  <si>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</si>
  <si>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</si>
  <si>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</si>
  <si>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</si>
  <si>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</si>
  <si>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</si>
  <si>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</si>
  <si>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</si>
  <si>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</si>
  <si>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</si>
  <si>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</si>
  <si>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</si>
  <si>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</si>
  <si>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</si>
  <si>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</si>
  <si>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</si>
  <si>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</si>
  <si>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</si>
  <si>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</si>
  <si>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</si>
  <si>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</si>
  <si>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</si>
  <si>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</si>
  <si>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</si>
  <si>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</si>
  <si>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</si>
  <si>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</si>
  <si>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</si>
  <si>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</si>
  <si>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</si>
  <si>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</si>
  <si>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</si>
  <si>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</si>
  <si>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</si>
  <si>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</si>
  <si>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</si>
  <si>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</si>
  <si>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</si>
  <si>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</si>
  <si>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</si>
  <si>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</si>
  <si>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</si>
  <si>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</si>
  <si>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</si>
  <si>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</si>
  <si>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</si>
  <si>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</si>
  <si>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</si>
  <si>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</si>
  <si>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</si>
  <si>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</si>
  <si>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</si>
  <si>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</si>
  <si>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</si>
  <si>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</si>
  <si>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</si>
  <si>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</si>
  <si>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</si>
  <si>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</si>
  <si>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</si>
  <si>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</si>
  <si>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</si>
  <si>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</si>
  <si>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</si>
  <si>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</si>
  <si>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</si>
  <si>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</si>
  <si>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</si>
  <si>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</si>
  <si>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</si>
  <si>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</si>
  <si>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</si>
  <si>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</si>
  <si>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</si>
  <si>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</si>
  <si>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</si>
  <si>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</si>
  <si>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</si>
  <si>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</si>
  <si>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</si>
  <si>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</si>
  <si>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</si>
  <si>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</si>
  <si>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</si>
  <si>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</si>
  <si>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</si>
  <si>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</si>
  <si>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</si>
  <si>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</si>
  <si>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</si>
  <si>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</si>
  <si>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</si>
  <si>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</si>
  <si>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</si>
  <si>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</si>
  <si>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</si>
  <si>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</si>
  <si>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</si>
  <si>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</si>
  <si>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</si>
  <si>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</si>
  <si>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</si>
  <si>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</si>
  <si>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</si>
  <si>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</si>
  <si>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</si>
  <si>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</si>
  <si>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</si>
  <si>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</si>
  <si>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</si>
  <si>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</si>
  <si>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</si>
  <si>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</si>
  <si>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</si>
  <si>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</si>
  <si>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</si>
  <si>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</si>
  <si>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</si>
  <si>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</si>
  <si>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</si>
  <si>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</si>
  <si>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</si>
  <si>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</si>
  <si>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</si>
  <si>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</si>
  <si>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</si>
  <si>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</si>
  <si>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</si>
  <si>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</si>
  <si>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</si>
  <si>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</si>
  <si>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</si>
  <si>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</si>
  <si>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</si>
  <si>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</si>
  <si>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</si>
  <si>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</si>
  <si>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</si>
  <si>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</si>
  <si>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</si>
  <si>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</si>
  <si>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</si>
  <si>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</si>
  <si>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</si>
  <si>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</si>
  <si>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</si>
  <si>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</si>
  <si>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</si>
  <si>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</si>
  <si>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</si>
  <si>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</si>
  <si>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</si>
  <si>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</si>
  <si>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</si>
  <si>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</si>
  <si>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</si>
  <si>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</si>
  <si>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</si>
  <si>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</si>
  <si>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</si>
  <si>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</si>
  <si>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</si>
  <si>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</si>
  <si>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</si>
  <si>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</si>
  <si>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</si>
  <si>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</si>
  <si>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</si>
  <si>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</si>
  <si>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</si>
  <si>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</si>
  <si>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</si>
  <si>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</si>
  <si>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</si>
  <si>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</si>
  <si>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</si>
  <si>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</si>
  <si>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</si>
  <si>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</si>
  <si>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</si>
  <si>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</si>
  <si>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</si>
  <si>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</si>
  <si>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</si>
  <si>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</si>
  <si>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</si>
  <si>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</si>
  <si>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</si>
  <si>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</si>
  <si>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</si>
  <si>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</si>
  <si>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</si>
  <si>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</si>
  <si>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</si>
  <si>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</si>
  <si>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</si>
  <si>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</si>
  <si>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</si>
  <si>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</si>
  <si>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</si>
  <si>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</si>
  <si>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</si>
  <si>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</si>
  <si>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</si>
  <si>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</si>
  <si>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</si>
  <si>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</si>
  <si>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</si>
  <si>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</si>
  <si>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</si>
  <si>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</si>
  <si>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</si>
  <si>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</si>
  <si>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</si>
  <si>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</si>
  <si>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</si>
  <si>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</si>
  <si>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</si>
  <si>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</si>
  <si>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</si>
  <si>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</si>
  <si>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</si>
  <si>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</si>
  <si>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</si>
  <si>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</si>
  <si>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</si>
  <si>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</si>
  <si>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</si>
  <si>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</si>
  <si>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</si>
  <si>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</si>
  <si>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</si>
  <si>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</si>
  <si>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</si>
  <si>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</si>
  <si>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</si>
  <si>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</si>
  <si>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</si>
  <si>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</si>
  <si>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</si>
  <si>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</si>
  <si>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</si>
  <si>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</si>
  <si>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</si>
  <si>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</si>
  <si>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</si>
  <si>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</si>
  <si>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</si>
  <si>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</si>
  <si>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</si>
  <si>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</si>
  <si>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</si>
  <si>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</si>
  <si>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</si>
  <si>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</si>
  <si>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</si>
  <si>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</si>
  <si>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</si>
  <si>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</si>
  <si>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</si>
  <si>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</si>
  <si>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</si>
  <si>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</si>
  <si>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</si>
  <si>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</si>
  <si>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</si>
  <si>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</si>
  <si>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</si>
  <si>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</si>
  <si>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</si>
  <si>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</si>
  <si>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</si>
  <si>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</si>
  <si>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</si>
  <si>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</si>
  <si>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</si>
  <si>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</si>
  <si>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</si>
  <si>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</si>
  <si>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</si>
  <si>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</si>
  <si>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</si>
  <si>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</si>
  <si>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</si>
  <si>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</si>
  <si>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</si>
  <si>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</si>
  <si>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</si>
  <si>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</si>
  <si>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</si>
  <si>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</si>
  <si>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</si>
  <si>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</si>
  <si>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</si>
  <si>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</si>
  <si>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</si>
  <si>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</si>
  <si>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</si>
  <si>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</si>
  <si>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</si>
  <si>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</si>
  <si>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</si>
  <si>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</si>
  <si>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</si>
  <si>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</si>
  <si>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</si>
  <si>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</si>
  <si>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</si>
  <si>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</si>
  <si>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</si>
  <si>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</si>
  <si>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</si>
  <si>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</si>
  <si>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</si>
  <si>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</si>
  <si>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</si>
  <si>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</si>
  <si>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</si>
  <si>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</si>
  <si>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</si>
  <si>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</si>
  <si>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</si>
  <si>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</si>
  <si>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</si>
  <si>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</si>
  <si>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</si>
  <si>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</si>
  <si>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</si>
  <si>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</si>
  <si>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</si>
  <si>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</si>
  <si>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</si>
  <si>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</si>
  <si>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</si>
  <si>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</si>
  <si>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</si>
  <si>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</si>
  <si>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</si>
  <si>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</si>
  <si>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</si>
  <si>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</si>
  <si>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</si>
  <si>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</si>
  <si>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</si>
  <si>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</si>
  <si>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</si>
  <si>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</si>
  <si>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</si>
  <si>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</si>
  <si>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</si>
  <si>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</si>
  <si>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</si>
  <si>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</si>
  <si>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</si>
  <si>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</si>
  <si>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</si>
  <si>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</si>
  <si>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</si>
  <si>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</si>
  <si>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</si>
  <si>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</si>
  <si>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</si>
  <si>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</si>
  <si>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</si>
  <si>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</si>
  <si>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</si>
  <si>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</si>
  <si>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</si>
  <si>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</si>
  <si>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</si>
  <si>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</si>
  <si>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</si>
  <si>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</si>
  <si>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</si>
  <si>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</si>
  <si>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</si>
  <si>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</si>
  <si>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</si>
  <si>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</si>
  <si>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</si>
  <si>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</si>
  <si>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</si>
  <si>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</si>
  <si>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</si>
  <si>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</si>
  <si>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</si>
  <si>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</si>
  <si>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</si>
  <si>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</si>
  <si>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</si>
  <si>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</si>
  <si>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</si>
  <si>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</si>
  <si>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</si>
  <si>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</si>
  <si>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</si>
  <si>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</si>
  <si>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</si>
  <si>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</si>
  <si>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</si>
  <si>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</si>
  <si>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</si>
  <si>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</si>
  <si>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</si>
  <si>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</si>
  <si>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</si>
  <si>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</si>
  <si>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</si>
  <si>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</si>
  <si>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</si>
  <si>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</si>
  <si>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</si>
  <si>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</si>
  <si>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</si>
  <si>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</si>
  <si>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</si>
  <si>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</si>
  <si>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</si>
  <si>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</si>
  <si>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</si>
  <si>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</si>
  <si>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</si>
  <si>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</si>
  <si>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</si>
  <si>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</si>
  <si>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</si>
  <si>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</si>
  <si>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</si>
  <si>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</si>
  <si>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</si>
  <si>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</si>
  <si>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</si>
  <si>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</si>
  <si>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</si>
  <si>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</si>
  <si>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</si>
  <si>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</si>
  <si>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</si>
  <si>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</si>
  <si>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</si>
  <si>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</si>
  <si>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</si>
  <si>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</si>
  <si>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</si>
  <si>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</si>
  <si>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</si>
  <si>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</si>
  <si>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</si>
  <si>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</si>
  <si>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</si>
  <si>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</si>
  <si>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</si>
  <si>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</si>
  <si>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</si>
  <si>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</si>
  <si>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</si>
  <si>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</si>
  <si>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</si>
  <si>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</si>
  <si>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</si>
  <si>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</si>
  <si>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</si>
  <si>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</si>
  <si>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</si>
  <si>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</si>
  <si>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</si>
  <si>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</si>
  <si>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</si>
  <si>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</si>
  <si>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</si>
  <si>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</si>
  <si>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</si>
  <si>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</si>
  <si>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</si>
  <si>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</si>
  <si>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</si>
  <si>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</si>
  <si>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</si>
  <si>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</si>
  <si>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</si>
  <si>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</si>
  <si>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</si>
  <si>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</si>
  <si>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</si>
  <si>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</si>
  <si>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</si>
  <si>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</si>
  <si>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</si>
  <si>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</si>
  <si>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</si>
  <si>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</si>
  <si>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</si>
  <si>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</si>
  <si>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</si>
  <si>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</si>
  <si>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</si>
  <si>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</si>
  <si>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</si>
  <si>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</si>
  <si>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</si>
  <si>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</si>
  <si>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</si>
  <si>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</si>
  <si>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</si>
  <si>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</si>
  <si>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</si>
  <si>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</si>
  <si>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</si>
  <si>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</si>
  <si>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</si>
  <si>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</si>
  <si>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</si>
  <si>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</si>
  <si>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</si>
  <si>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</si>
  <si>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</si>
  <si>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</si>
  <si>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</si>
  <si>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</si>
  <si>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</si>
  <si>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</si>
  <si>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</si>
  <si>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</si>
  <si>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</si>
  <si>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</si>
  <si>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</si>
  <si>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</si>
  <si>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</si>
  <si>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</si>
  <si>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</si>
  <si>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</si>
  <si>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</si>
  <si>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</si>
  <si>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</si>
  <si>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</si>
  <si>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</si>
  <si>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</si>
  <si>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</si>
  <si>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</si>
  <si>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</si>
  <si>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</si>
  <si>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</si>
  <si>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</si>
  <si>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</si>
  <si>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</si>
  <si>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</si>
  <si>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</si>
  <si>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</si>
  <si>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</si>
  <si>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</si>
  <si>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</si>
  <si>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</si>
  <si>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</si>
  <si>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</si>
  <si>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</si>
  <si>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</si>
  <si>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</si>
  <si>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</si>
  <si>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</si>
  <si>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</si>
  <si>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</si>
  <si>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</si>
  <si>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</si>
  <si>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</si>
  <si>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</si>
  <si>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</si>
  <si>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</si>
  <si>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</si>
  <si>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</si>
  <si>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</si>
  <si>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</si>
  <si>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</si>
  <si>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</si>
  <si>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</si>
  <si>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</si>
  <si>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</si>
  <si>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</si>
  <si>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</si>
  <si>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</si>
  <si>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</si>
  <si>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</si>
  <si>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</si>
  <si>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</si>
  <si>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</si>
  <si>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</si>
  <si>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</si>
  <si>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</si>
  <si>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</si>
  <si>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</si>
  <si>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</si>
  <si>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</si>
  <si>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</si>
  <si>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</si>
  <si>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</si>
  <si>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</si>
  <si>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</si>
  <si>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</si>
  <si>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</si>
  <si>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</si>
  <si>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</si>
  <si>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</si>
  <si>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</si>
  <si>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</si>
  <si>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</si>
  <si>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</si>
  <si>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</si>
  <si>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</si>
  <si>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</si>
  <si>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</si>
  <si>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</si>
  <si>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</si>
  <si>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</si>
  <si>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</si>
  <si>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</si>
  <si>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</si>
  <si>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</si>
  <si>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</si>
  <si>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</si>
  <si>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</si>
  <si>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</si>
  <si>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</si>
  <si>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</si>
  <si>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</si>
  <si>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</si>
  <si>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</si>
  <si>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</si>
  <si>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</si>
  <si>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</si>
  <si>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</si>
  <si>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</si>
  <si>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</si>
  <si>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</si>
  <si>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</si>
  <si>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</si>
  <si>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</si>
  <si>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</si>
  <si>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</si>
  <si>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</si>
  <si>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</si>
  <si>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</si>
  <si>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</si>
  <si>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</si>
  <si>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</si>
  <si>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</si>
  <si>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</si>
  <si>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</si>
  <si>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</si>
  <si>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</si>
  <si>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</si>
  <si>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</si>
  <si>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</si>
  <si>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</si>
  <si>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</si>
  <si>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</si>
  <si>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</si>
  <si>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</si>
  <si>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</si>
  <si>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</si>
  <si>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</si>
  <si>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</si>
  <si>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</si>
  <si>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</si>
  <si>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</si>
  <si>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</si>
  <si>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</si>
  <si>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</si>
  <si>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</si>
  <si>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</si>
  <si>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</si>
  <si>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</si>
  <si>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</si>
  <si>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</si>
  <si>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</si>
  <si>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</si>
  <si>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</si>
  <si>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</si>
  <si>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</si>
  <si>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</si>
  <si>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</si>
  <si>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</si>
  <si>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</si>
  <si>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</si>
  <si>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</si>
  <si>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</si>
  <si>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</si>
  <si>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</si>
  <si>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</si>
  <si>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</si>
  <si>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</si>
  <si>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</si>
  <si>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</si>
  <si>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</si>
  <si>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</si>
  <si>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</si>
  <si>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</si>
  <si>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</si>
  <si>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</si>
  <si>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</si>
  <si>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</si>
  <si>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</si>
  <si>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</si>
  <si>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</si>
  <si>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</si>
  <si>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</si>
  <si>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</si>
  <si>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</si>
  <si>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</si>
  <si>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</si>
  <si>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</si>
  <si>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</si>
  <si>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</si>
  <si>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</si>
  <si>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</si>
  <si>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</si>
  <si>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</si>
  <si>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</si>
  <si>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</si>
  <si>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</si>
  <si>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</si>
  <si>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</si>
  <si>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</si>
  <si>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</si>
  <si>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</si>
  <si>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</si>
  <si>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</si>
  <si>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</si>
  <si>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</si>
  <si>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</si>
  <si>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</si>
  <si>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</si>
  <si>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</si>
  <si>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</si>
  <si>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</si>
  <si>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</si>
  <si>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</si>
  <si>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</si>
  <si>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</si>
  <si>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</si>
  <si>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</si>
  <si>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</si>
  <si>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</si>
  <si>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</si>
  <si>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</si>
  <si>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</si>
  <si>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</si>
  <si>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</si>
  <si>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</si>
  <si>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</si>
  <si>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</si>
  <si>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</si>
  <si>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</si>
  <si>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</si>
  <si>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</si>
  <si>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</si>
  <si>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</si>
  <si>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</si>
  <si>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</si>
  <si>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</si>
  <si>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</si>
  <si>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</si>
  <si>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</si>
  <si>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</si>
  <si>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</si>
  <si>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</si>
  <si>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</si>
  <si>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</si>
  <si>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</si>
  <si>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</si>
  <si>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</si>
  <si>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</si>
  <si>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</si>
  <si>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</si>
  <si>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</si>
  <si>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</si>
  <si>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</si>
  <si>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</si>
  <si>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</si>
  <si>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</si>
  <si>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</si>
  <si>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</si>
  <si>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</si>
  <si>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</si>
  <si>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</si>
  <si>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</si>
  <si>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</si>
  <si>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</si>
  <si>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</si>
  <si>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</si>
  <si>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</si>
  <si>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</si>
  <si>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</si>
  <si>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</si>
  <si>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</si>
  <si>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</si>
  <si>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</si>
  <si>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</si>
  <si>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</si>
  <si>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</si>
  <si>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</si>
  <si>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</si>
  <si>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</si>
  <si>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</si>
  <si>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</si>
  <si>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</si>
  <si>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</si>
  <si>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</si>
  <si>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</si>
  <si>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</si>
  <si>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</si>
  <si>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</si>
  <si>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</si>
  <si>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</si>
  <si>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</si>
  <si>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</si>
  <si>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</si>
  <si>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</si>
  <si>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</si>
  <si>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</si>
  <si>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</si>
  <si>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</si>
  <si>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</si>
  <si>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</si>
  <si>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</si>
  <si>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</si>
  <si>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</si>
  <si>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</si>
  <si>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</si>
  <si>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</si>
  <si>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</si>
  <si>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</si>
  <si>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</si>
  <si>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</si>
  <si>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</si>
  <si>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</si>
  <si>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</si>
  <si>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</si>
  <si>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</si>
  <si>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</si>
  <si>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</si>
  <si>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</si>
  <si>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</si>
  <si>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</si>
  <si>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</si>
  <si>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</si>
  <si>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</si>
  <si>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</si>
  <si>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</si>
  <si>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</si>
  <si>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</si>
  <si>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</si>
  <si>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</si>
  <si>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</si>
  <si>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</si>
  <si>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</si>
  <si>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</si>
  <si>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</si>
  <si>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</si>
  <si>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</si>
  <si>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</si>
  <si>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</si>
  <si>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</si>
  <si>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</si>
  <si>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</si>
  <si>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</si>
  <si>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</si>
  <si>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</si>
  <si>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</si>
  <si>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</si>
  <si>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</si>
  <si>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</si>
  <si>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</si>
  <si>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</si>
  <si>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</si>
  <si>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</si>
  <si>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</si>
  <si>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</si>
  <si>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</si>
  <si>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</si>
  <si>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</si>
  <si>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</si>
  <si>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</si>
  <si>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</si>
  <si>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</si>
  <si>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</si>
  <si>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</si>
  <si>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</si>
  <si>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</si>
  <si>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</si>
  <si>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</si>
  <si>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</si>
  <si>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</si>
  <si>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</si>
  <si>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</si>
  <si>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</si>
  <si>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</si>
  <si>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</si>
  <si>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</si>
  <si>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</si>
  <si>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</si>
  <si>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</si>
  <si>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</si>
  <si>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</si>
  <si>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</si>
  <si>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</si>
  <si>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</si>
  <si>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</si>
  <si>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</si>
  <si>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</si>
  <si>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</si>
  <si>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</si>
  <si>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</si>
  <si>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</si>
  <si>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</si>
  <si>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</si>
  <si>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</si>
  <si>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</si>
  <si>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</si>
  <si>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</si>
  <si>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</si>
  <si>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</si>
  <si>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</si>
  <si>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</si>
  <si>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</si>
  <si>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</si>
  <si>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</si>
  <si>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</si>
  <si>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</si>
  <si>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</si>
  <si>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</si>
  <si>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</si>
  <si>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</si>
  <si>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</si>
  <si>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</si>
  <si>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</si>
  <si>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</si>
  <si>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</si>
  <si>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</si>
  <si>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</si>
  <si>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</si>
  <si>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</si>
  <si>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</si>
  <si>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</si>
  <si>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</si>
  <si>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</si>
  <si>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</si>
  <si>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</si>
  <si>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</si>
  <si>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</si>
  <si>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</si>
  <si>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</si>
  <si>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</si>
  <si>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</si>
  <si>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</si>
  <si>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</si>
  <si>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</si>
  <si>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</si>
  <si>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</si>
  <si>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</si>
  <si>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</si>
  <si>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</si>
  <si>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</si>
  <si>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</si>
  <si>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</si>
  <si>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</si>
  <si>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</si>
  <si>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</si>
  <si>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</si>
  <si>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</si>
  <si>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</si>
  <si>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</si>
  <si>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</si>
  <si>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</si>
  <si>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</si>
  <si>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</si>
  <si>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</si>
  <si>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</si>
  <si>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</si>
  <si>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</si>
  <si>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</si>
  <si>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</si>
  <si>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</si>
  <si>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</si>
  <si>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</si>
  <si>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</si>
  <si>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</si>
  <si>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</si>
  <si>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</si>
  <si>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</si>
  <si>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</si>
  <si>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</si>
  <si>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</si>
  <si>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</si>
  <si>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</si>
  <si>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</si>
  <si>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</si>
  <si>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</si>
  <si>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</si>
  <si>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</si>
  <si>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</si>
  <si>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</si>
  <si>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</si>
  <si>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</si>
  <si>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</si>
  <si>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</si>
  <si>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</si>
  <si>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</si>
  <si>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</si>
  <si>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</si>
  <si>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</si>
  <si>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</si>
  <si>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</si>
  <si>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</si>
  <si>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</si>
  <si>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</si>
  <si>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</si>
  <si>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</si>
  <si>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</si>
  <si>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</si>
  <si>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</si>
  <si>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</si>
  <si>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</si>
  <si>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</si>
  <si>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</si>
  <si>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</si>
  <si>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</si>
  <si>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</si>
  <si>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</si>
  <si>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</si>
  <si>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</si>
  <si>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</si>
  <si>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</si>
  <si>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</si>
  <si>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</si>
  <si>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</si>
  <si>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</si>
  <si>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</si>
  <si>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</si>
  <si>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</si>
  <si>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</si>
  <si>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</si>
  <si>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</si>
  <si>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</si>
  <si>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</si>
  <si>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</si>
  <si>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</si>
  <si>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</si>
  <si>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</si>
  <si>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</si>
  <si>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</si>
  <si>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</si>
  <si>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</si>
  <si>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</si>
  <si>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</si>
  <si>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</si>
  <si>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</si>
  <si>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</si>
  <si>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</si>
  <si>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</si>
  <si>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</si>
  <si>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</si>
  <si>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</si>
  <si>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</si>
  <si>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</si>
  <si>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</si>
  <si>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</si>
  <si>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</si>
  <si>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</si>
  <si>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</si>
  <si>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</si>
  <si>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</si>
  <si>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</si>
  <si>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</si>
  <si>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</si>
  <si>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</si>
  <si>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</si>
  <si>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</si>
  <si>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</si>
  <si>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</si>
  <si>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</si>
  <si>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</si>
  <si>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</si>
  <si>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</si>
  <si>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</si>
  <si>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</si>
  <si>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</si>
  <si>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</si>
  <si>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</si>
  <si>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</si>
  <si>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</si>
  <si>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</si>
  <si>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</si>
  <si>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</si>
  <si>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</si>
  <si>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</si>
  <si>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</si>
  <si>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</si>
  <si>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</si>
  <si>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</si>
  <si>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</si>
  <si>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</si>
  <si>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</si>
  <si>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</si>
  <si>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</si>
  <si>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</si>
  <si>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</si>
  <si>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</si>
  <si>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</si>
  <si>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</si>
  <si>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</si>
  <si>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</si>
  <si>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</si>
  <si>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</si>
  <si>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</si>
  <si>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</si>
  <si>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</si>
  <si>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</si>
  <si>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</si>
  <si>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</si>
  <si>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</si>
  <si>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</si>
  <si>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</si>
  <si>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</si>
  <si>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</si>
  <si>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</si>
  <si>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</si>
  <si>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</si>
  <si>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</si>
  <si>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</si>
  <si>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</si>
  <si>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</si>
  <si>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</si>
  <si>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</si>
  <si>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</si>
  <si>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</si>
  <si>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</si>
  <si>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</si>
  <si>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</si>
  <si>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</si>
  <si>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</si>
  <si>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</si>
  <si>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</si>
  <si>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</si>
  <si>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</si>
  <si>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</si>
  <si>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</si>
  <si>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</si>
  <si>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</si>
  <si>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</si>
  <si>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</si>
  <si>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</si>
  <si>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</si>
  <si>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</si>
  <si>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</si>
  <si>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</si>
  <si>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</si>
  <si>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</si>
  <si>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</si>
  <si>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</si>
  <si>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</si>
  <si>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</si>
  <si>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</si>
  <si>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</si>
  <si>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</si>
  <si>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</si>
  <si>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</si>
  <si>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</si>
  <si>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</si>
  <si>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</si>
  <si>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</si>
  <si>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</si>
  <si>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</si>
  <si>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</si>
  <si>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</si>
  <si>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</si>
  <si>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</si>
  <si>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</si>
  <si>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</si>
  <si>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</si>
  <si>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</si>
  <si>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</si>
  <si>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</si>
  <si>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</si>
  <si>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</si>
  <si>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</si>
  <si>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</si>
  <si>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</si>
  <si>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</si>
  <si>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</si>
  <si>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</si>
  <si>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</si>
  <si>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</si>
  <si>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</si>
  <si>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</si>
  <si>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</si>
  <si>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</si>
  <si>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</si>
  <si>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</si>
  <si>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</si>
  <si>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</si>
  <si>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</si>
  <si>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</si>
  <si>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</si>
  <si>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</si>
  <si>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</si>
  <si>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</si>
  <si>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</si>
  <si>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</si>
  <si>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</si>
  <si>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</si>
  <si>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</si>
  <si>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</si>
  <si>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</si>
  <si>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</si>
  <si>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</si>
  <si>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</si>
  <si>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</si>
  <si>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</si>
  <si>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</si>
  <si>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</si>
  <si>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</si>
  <si>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</si>
  <si>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</si>
  <si>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</si>
  <si>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</si>
  <si>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</si>
  <si>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</si>
  <si>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</si>
  <si>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</si>
  <si>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</si>
  <si>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</si>
  <si>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</si>
  <si>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</si>
  <si>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</si>
  <si>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</si>
  <si>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</si>
  <si>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</si>
  <si>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</si>
  <si>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</si>
  <si>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</si>
  <si>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</si>
  <si>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</si>
  <si>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</si>
  <si>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</si>
  <si>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</si>
  <si>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</si>
  <si>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</si>
  <si>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</si>
  <si>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</si>
  <si>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</si>
  <si>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</si>
  <si>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</si>
  <si>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</si>
  <si>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</si>
  <si>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</si>
  <si>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</si>
  <si>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</si>
  <si>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</si>
  <si>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</si>
  <si>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</si>
  <si>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</si>
  <si>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</si>
  <si>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</si>
  <si>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</si>
  <si>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</si>
  <si>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</si>
  <si>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</si>
  <si>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</si>
  <si>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</si>
  <si>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</si>
  <si>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</si>
  <si>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</si>
  <si>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</si>
  <si>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</si>
  <si>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</si>
  <si>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</si>
  <si>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</si>
  <si>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</si>
  <si>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</si>
  <si>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</si>
  <si>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</si>
  <si>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</si>
  <si>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</si>
  <si>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</si>
  <si>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</si>
  <si>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</si>
  <si>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</si>
  <si>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</si>
  <si>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</si>
  <si>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</si>
  <si>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</si>
  <si>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</si>
  <si>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</si>
  <si>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</si>
  <si>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</si>
  <si>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</si>
  <si>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</si>
  <si>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</si>
  <si>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</si>
  <si>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</si>
  <si>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</si>
  <si>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</si>
  <si>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</si>
  <si>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</si>
  <si>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</si>
  <si>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</si>
  <si>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</si>
  <si>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</si>
  <si>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</si>
  <si>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</si>
  <si>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</si>
  <si>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</si>
  <si>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</si>
  <si>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</si>
  <si>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</si>
  <si>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</si>
  <si>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</si>
  <si>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</si>
  <si>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</si>
  <si>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</si>
  <si>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</si>
  <si>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</si>
  <si>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</si>
  <si>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</si>
  <si>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</si>
  <si>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</si>
  <si>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</si>
  <si>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</si>
  <si>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</si>
  <si>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</si>
  <si>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</si>
  <si>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</si>
  <si>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</si>
  <si>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</si>
  <si>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</si>
  <si>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</si>
  <si>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</si>
  <si>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</si>
  <si>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</si>
  <si>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</si>
  <si>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</si>
  <si>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</si>
  <si>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</si>
  <si>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</si>
  <si>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</si>
  <si>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</si>
  <si>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</si>
  <si>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</si>
  <si>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</si>
  <si>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</si>
  <si>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</si>
  <si>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</si>
  <si>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</si>
  <si>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</si>
  <si>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</si>
  <si>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</si>
  <si>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</si>
  <si>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</si>
  <si>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</si>
  <si>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</si>
  <si>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</si>
  <si>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</si>
  <si>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</si>
  <si>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</si>
  <si>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</si>
  <si>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</si>
  <si>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</si>
  <si>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</si>
  <si>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</si>
  <si>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</si>
  <si>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</si>
  <si>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</si>
  <si>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</si>
  <si>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</si>
  <si>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</si>
  <si>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</si>
  <si>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</si>
  <si>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</si>
  <si>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</si>
  <si>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</si>
  <si>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</si>
  <si>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</si>
  <si>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</si>
  <si>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</si>
  <si>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</si>
  <si>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</si>
  <si>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</si>
  <si>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</si>
  <si>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</si>
  <si>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</si>
  <si>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</si>
  <si>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</si>
  <si>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</si>
  <si>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</si>
  <si>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</si>
  <si>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</si>
  <si>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</si>
  <si>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</si>
  <si>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</si>
  <si>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</si>
  <si>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</si>
  <si>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</si>
  <si>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</si>
  <si>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</si>
  <si>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</si>
  <si>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</si>
  <si>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</si>
  <si>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</si>
  <si>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</si>
  <si>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</si>
  <si>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</si>
  <si>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</si>
  <si>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</si>
  <si>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</si>
  <si>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</si>
  <si>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</si>
  <si>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</si>
  <si>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</si>
  <si>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</si>
  <si>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</si>
  <si>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</si>
  <si>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</si>
  <si>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</si>
  <si>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</si>
  <si>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</si>
  <si>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</si>
  <si>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</si>
  <si>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</si>
  <si>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</si>
  <si>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</si>
  <si>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</si>
  <si>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</si>
  <si>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</si>
  <si>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</si>
  <si>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</si>
  <si>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</si>
  <si>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</si>
  <si>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</si>
  <si>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</si>
  <si>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</si>
  <si>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</si>
  <si>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</si>
  <si>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</si>
  <si>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</si>
  <si>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</si>
  <si>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</si>
  <si>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</si>
  <si>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</si>
  <si>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</si>
  <si>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</si>
  <si>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</si>
  <si>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</si>
  <si>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</si>
  <si>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</si>
  <si>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</si>
  <si>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</si>
  <si>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</si>
  <si>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</si>
  <si>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</si>
  <si>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</si>
  <si>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</si>
  <si>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</si>
  <si>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</si>
  <si>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</si>
  <si>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</si>
  <si>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</si>
  <si>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</si>
  <si>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</si>
  <si>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</si>
  <si>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</si>
  <si>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</si>
  <si>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</si>
  <si>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</si>
  <si>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</si>
  <si>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</si>
  <si>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</si>
  <si>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</si>
  <si>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</si>
  <si>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</si>
  <si>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</si>
  <si>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</si>
  <si>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</si>
  <si>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</si>
  <si>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</si>
  <si>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</si>
  <si>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</si>
  <si>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</si>
  <si>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</si>
  <si>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</si>
  <si>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</si>
  <si>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</si>
  <si>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</si>
  <si>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</si>
  <si>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</si>
  <si>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</si>
  <si>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</si>
  <si>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</si>
  <si>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</si>
  <si>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</si>
  <si>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</si>
  <si>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</si>
  <si>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</si>
  <si>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</si>
  <si>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</si>
  <si>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</si>
  <si>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</si>
  <si>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</si>
  <si>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</si>
  <si>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</si>
  <si>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</si>
  <si>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</si>
  <si>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</si>
  <si>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</si>
  <si>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</si>
  <si>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</si>
  <si>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</si>
  <si>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</si>
  <si>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</si>
  <si>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</si>
  <si>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</si>
  <si>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</si>
  <si>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</si>
  <si>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</si>
  <si>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</si>
  <si>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</si>
  <si>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</si>
  <si>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</si>
  <si>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</si>
  <si>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</si>
  <si>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</si>
  <si>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</si>
  <si>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</si>
  <si>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</si>
  <si>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</si>
  <si>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</si>
  <si>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</si>
  <si>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</si>
  <si>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</si>
  <si>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</si>
  <si>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</si>
  <si>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</si>
  <si>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</si>
  <si>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</si>
  <si>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</si>
  <si>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</si>
  <si>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</si>
  <si>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</si>
  <si>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</si>
  <si>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</si>
  <si>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</si>
  <si>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</si>
  <si>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</si>
  <si>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</si>
  <si>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</si>
  <si>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</si>
  <si>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</si>
  <si>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</si>
  <si>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</si>
  <si>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</si>
  <si>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</si>
  <si>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</si>
  <si>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</si>
  <si>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</si>
  <si>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</si>
  <si>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</si>
  <si>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</si>
  <si>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</si>
  <si>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</si>
  <si>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</si>
  <si>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</si>
  <si>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</si>
  <si>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</si>
  <si>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</si>
  <si>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</si>
  <si>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</si>
  <si>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</si>
  <si>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</si>
  <si>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</si>
  <si>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</si>
  <si>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</si>
  <si>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</si>
  <si>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</si>
  <si>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</si>
  <si>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</si>
  <si>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</si>
  <si>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</si>
  <si>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</si>
  <si>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</si>
  <si>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</si>
  <si>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</si>
  <si>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</si>
  <si>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</si>
  <si>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</si>
  <si>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</si>
  <si>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</si>
  <si>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</si>
  <si>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</si>
  <si>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</si>
  <si>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</si>
  <si>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</si>
  <si>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</si>
  <si>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</si>
  <si>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</si>
  <si>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</si>
  <si>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</si>
  <si>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</si>
  <si>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</si>
  <si>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</si>
  <si>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</si>
  <si>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</si>
  <si>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</si>
  <si>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</si>
  <si>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</si>
  <si>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</si>
  <si>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</si>
  <si>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</si>
  <si>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</si>
  <si>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</si>
  <si>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</si>
  <si>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</si>
  <si>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</si>
  <si>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</si>
  <si>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</si>
  <si>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</si>
  <si>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</si>
  <si>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</si>
  <si>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</si>
  <si>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</si>
  <si>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</si>
  <si>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</si>
  <si>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</si>
  <si>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</si>
  <si>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</si>
  <si>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</si>
  <si>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</si>
  <si>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</si>
  <si>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</si>
  <si>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</si>
  <si>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</si>
  <si>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</si>
  <si>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</si>
  <si>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</si>
  <si>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</si>
  <si>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</si>
  <si>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</si>
  <si>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</si>
  <si>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</si>
  <si>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</si>
  <si>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</si>
  <si>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</si>
  <si>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</si>
  <si>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</si>
  <si>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</si>
  <si>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</si>
  <si>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</si>
  <si>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</si>
  <si>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</si>
  <si>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</si>
  <si>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</si>
  <si>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</si>
  <si>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</si>
  <si>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</si>
  <si>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</si>
  <si>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</si>
  <si>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</si>
  <si>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</si>
  <si>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</si>
  <si>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</si>
  <si>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</si>
  <si>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</si>
  <si>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</si>
  <si>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</si>
  <si>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</si>
  <si>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</si>
  <si>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</si>
  <si>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</si>
  <si>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</si>
  <si>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</si>
  <si>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</si>
  <si>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</si>
  <si>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</si>
  <si>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</si>
  <si>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</si>
  <si>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</si>
  <si>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</si>
  <si>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</si>
  <si>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</si>
  <si>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</si>
  <si>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</si>
  <si>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</si>
  <si>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</si>
  <si>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</si>
  <si>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</si>
  <si>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</si>
  <si>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</si>
  <si>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</si>
  <si>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</si>
  <si>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</si>
  <si>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</si>
  <si>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</si>
  <si>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</si>
  <si>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</si>
  <si>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</si>
  <si>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</si>
  <si>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</si>
  <si>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</si>
  <si>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</si>
  <si>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</si>
  <si>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</si>
  <si>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</si>
  <si>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</si>
  <si>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</si>
  <si>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</si>
  <si>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</si>
  <si>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</si>
  <si>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</si>
  <si>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</si>
  <si>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</si>
  <si>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</si>
  <si>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</si>
  <si>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</si>
  <si>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</si>
  <si>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</si>
  <si>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</si>
  <si>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</si>
  <si>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</si>
  <si>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</si>
  <si>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</si>
  <si>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</si>
  <si>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</si>
  <si>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</si>
  <si>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</si>
  <si>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</si>
  <si>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</si>
  <si>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</si>
  <si>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</si>
  <si>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</si>
  <si>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</si>
  <si>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</si>
  <si>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</si>
  <si>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</si>
  <si>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</si>
  <si>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</si>
  <si>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</si>
  <si>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</si>
  <si>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</si>
  <si>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</si>
  <si>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</si>
  <si>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</si>
  <si>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</si>
  <si>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</si>
  <si>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</si>
  <si>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</si>
  <si>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</si>
  <si>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</si>
  <si>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</si>
  <si>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</si>
  <si>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</si>
  <si>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</si>
  <si>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</si>
  <si>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</si>
  <si>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</si>
  <si>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</si>
  <si>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</si>
  <si>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</si>
  <si>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</si>
  <si>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</si>
  <si>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</si>
  <si>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</si>
  <si>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</si>
  <si>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</si>
  <si>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</si>
  <si>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</si>
  <si>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</si>
  <si>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</si>
  <si>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</si>
  <si>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</si>
  <si>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</si>
  <si>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</si>
  <si>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</si>
  <si>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</si>
  <si>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</si>
  <si>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</si>
  <si>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</si>
  <si>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</si>
  <si>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</si>
  <si>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</si>
  <si>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</si>
  <si>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</si>
  <si>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</si>
  <si>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</si>
  <si>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</si>
  <si>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</si>
  <si>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</si>
  <si>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</si>
  <si>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</si>
  <si>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</si>
  <si>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</si>
  <si>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</si>
  <si>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</si>
  <si>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</si>
  <si>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</si>
  <si>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</si>
  <si>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</si>
  <si>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</si>
  <si>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</si>
  <si>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</si>
  <si>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</si>
  <si>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</si>
  <si>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</si>
  <si>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</si>
  <si>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</si>
  <si>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</si>
  <si>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</si>
  <si>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</si>
  <si>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</si>
  <si>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</si>
  <si>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</si>
  <si>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</si>
  <si>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</si>
  <si>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</si>
  <si>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</si>
  <si>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</si>
  <si>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</si>
  <si>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</si>
  <si>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</si>
  <si>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</si>
  <si>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</si>
  <si>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</si>
  <si>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</si>
  <si>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</si>
  <si>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</si>
  <si>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</si>
  <si>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</si>
  <si>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</si>
  <si>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</si>
  <si>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</si>
  <si>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</si>
  <si>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</si>
  <si>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</si>
  <si>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</si>
  <si>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</si>
  <si>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</si>
  <si>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</si>
  <si>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</si>
  <si>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</si>
  <si>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</si>
  <si>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</si>
  <si>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</si>
  <si>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</si>
  <si>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</si>
  <si>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</si>
  <si>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</si>
  <si>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</si>
  <si>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</si>
  <si>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</si>
  <si>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</si>
  <si>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</si>
  <si>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</si>
  <si>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</si>
  <si>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</si>
  <si>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</si>
  <si>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</si>
  <si>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</si>
  <si>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</si>
  <si>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</si>
  <si>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</si>
  <si>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</si>
  <si>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</si>
  <si>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</si>
  <si>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</si>
  <si>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</si>
  <si>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</si>
  <si>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</si>
  <si>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</si>
  <si>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</si>
  <si>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</si>
  <si>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</si>
  <si>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</si>
  <si>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</si>
  <si>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</si>
  <si>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</si>
  <si>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</si>
  <si>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</si>
  <si>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</si>
  <si>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</si>
  <si>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</si>
  <si>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</si>
  <si>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</si>
  <si>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</si>
  <si>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</si>
  <si>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</si>
  <si>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</si>
  <si>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</si>
  <si>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</si>
  <si>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</si>
  <si>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</si>
  <si>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</si>
  <si>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</si>
  <si>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</si>
  <si>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</si>
  <si>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</si>
  <si>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</si>
  <si>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</si>
  <si>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</si>
  <si>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</si>
  <si>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</si>
  <si>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</si>
  <si>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</si>
  <si>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</si>
  <si>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</si>
  <si>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</si>
  <si>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</si>
  <si>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</si>
  <si>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</si>
  <si>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</si>
  <si>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</si>
  <si>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</si>
  <si>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</si>
  <si>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</si>
  <si>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</si>
  <si>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</si>
  <si>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</si>
  <si>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</si>
  <si>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</si>
  <si>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</si>
  <si>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</si>
  <si>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</si>
  <si>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</si>
  <si>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</si>
  <si>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</si>
  <si>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</si>
  <si>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</si>
  <si>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</si>
  <si>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</si>
  <si>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</si>
  <si>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</si>
  <si>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</si>
  <si>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</si>
  <si>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</si>
  <si>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</si>
  <si>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</si>
  <si>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</si>
  <si>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</si>
  <si>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</si>
  <si>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</si>
  <si>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</si>
  <si>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</si>
  <si>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</si>
  <si>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</si>
  <si>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</si>
  <si>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</si>
  <si>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</si>
  <si>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</si>
  <si>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</si>
  <si>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</si>
  <si>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</si>
  <si>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</si>
  <si>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</si>
  <si>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</si>
  <si>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</si>
  <si>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</si>
  <si>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</si>
  <si>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</si>
  <si>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</si>
  <si>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</si>
  <si>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</si>
  <si>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</si>
  <si>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</si>
  <si>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</si>
  <si>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</si>
  <si>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</si>
  <si>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</si>
  <si>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</si>
  <si>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</si>
  <si>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</si>
  <si>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</si>
  <si>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</si>
  <si>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</si>
  <si>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</si>
  <si>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</si>
  <si>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</si>
  <si>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</si>
  <si>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</si>
  <si>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</si>
  <si>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</si>
  <si>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</si>
  <si>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</si>
  <si>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</si>
  <si>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</si>
  <si>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</si>
  <si>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</si>
  <si>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</si>
  <si>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</si>
  <si>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</si>
  <si>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</si>
  <si>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</si>
  <si>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</si>
  <si>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</si>
  <si>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</si>
  <si>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</si>
  <si>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</si>
  <si>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</si>
  <si>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</si>
  <si>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</si>
  <si>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</si>
  <si>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</si>
  <si>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</si>
  <si>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</si>
  <si>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</si>
  <si>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</si>
  <si>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</si>
  <si>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</si>
  <si>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</si>
  <si>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</si>
  <si>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</si>
  <si>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</si>
  <si>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</si>
  <si>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</si>
  <si>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</si>
  <si>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</si>
  <si>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</si>
  <si>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</si>
  <si>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</si>
  <si>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</si>
  <si>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</si>
  <si>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</si>
  <si>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</si>
  <si>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</si>
  <si>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</si>
  <si>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</si>
  <si>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</si>
  <si>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</si>
  <si>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</si>
  <si>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</si>
  <si>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</si>
  <si>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</si>
  <si>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</si>
  <si>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</si>
  <si>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</si>
  <si>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</si>
  <si>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</si>
  <si>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</si>
  <si>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</si>
  <si>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</si>
  <si>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</si>
  <si>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</si>
  <si>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</si>
  <si>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</si>
  <si>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</si>
  <si>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</si>
  <si>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</si>
  <si>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</si>
  <si>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</si>
  <si>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</si>
  <si>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</si>
  <si>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</si>
  <si>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</si>
  <si>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</si>
  <si>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</si>
  <si>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</si>
  <si>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</si>
  <si>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</si>
  <si>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</si>
  <si>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</si>
  <si>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</si>
  <si>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</si>
  <si>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</si>
  <si>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</si>
  <si>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</si>
  <si>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</si>
  <si>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</si>
  <si>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</si>
  <si>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</si>
  <si>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</si>
  <si>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</si>
  <si>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</si>
  <si>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</si>
  <si>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</si>
  <si>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</si>
  <si>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</si>
  <si>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</si>
  <si>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</si>
  <si>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</si>
  <si>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</si>
  <si>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</si>
  <si>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</si>
  <si>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</si>
  <si>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</si>
  <si>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</si>
  <si>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</si>
  <si>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</si>
  <si>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</si>
  <si>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</si>
  <si>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</si>
  <si>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</si>
  <si>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</si>
  <si>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</si>
  <si>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</si>
  <si>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</si>
  <si>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</si>
  <si>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</si>
  <si>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</si>
  <si>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</si>
  <si>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</si>
  <si>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</si>
  <si>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</si>
  <si>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</si>
  <si>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</si>
  <si>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</si>
  <si>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</si>
  <si>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</si>
  <si>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</si>
  <si>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</si>
  <si>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</si>
  <si>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</si>
  <si>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</si>
  <si>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</si>
  <si>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</si>
  <si>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</si>
  <si>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</si>
  <si>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</si>
  <si>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</si>
  <si>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</si>
  <si>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</si>
  <si>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</si>
  <si>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</si>
  <si>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</si>
  <si>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</si>
  <si>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</si>
  <si>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</si>
  <si>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</si>
  <si>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</si>
  <si>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</si>
  <si>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</si>
  <si>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</si>
  <si>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</si>
  <si>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</si>
  <si>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</si>
  <si>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</si>
  <si>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</si>
  <si>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</si>
  <si>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</si>
  <si>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</si>
  <si>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</si>
  <si>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</si>
  <si>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</si>
  <si>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</si>
  <si>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</si>
  <si>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</si>
  <si>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</si>
  <si>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</si>
  <si>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</si>
  <si>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</si>
  <si>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</si>
  <si>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</si>
  <si>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</si>
  <si>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</si>
  <si>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</si>
  <si>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</si>
  <si>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</si>
  <si>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</si>
  <si>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</si>
  <si>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</si>
  <si>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</si>
  <si>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</si>
  <si>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</si>
  <si>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</si>
  <si>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</si>
  <si>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</si>
  <si>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</si>
  <si>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</si>
  <si>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</si>
  <si>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</si>
  <si>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</si>
  <si>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</si>
  <si>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</si>
  <si>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</si>
  <si>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</si>
  <si>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</si>
  <si>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</si>
  <si>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</si>
  <si>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</si>
  <si>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</si>
  <si>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</si>
  <si>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</si>
  <si>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</si>
  <si>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</si>
  <si>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</si>
  <si>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</si>
  <si>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</si>
  <si>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</si>
  <si>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</si>
  <si>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</si>
  <si>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</si>
  <si>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</si>
  <si>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</si>
  <si>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</si>
  <si>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</si>
  <si>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</si>
  <si>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</si>
  <si>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</si>
  <si>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</si>
  <si>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</si>
  <si>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</si>
  <si>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</si>
  <si>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</si>
  <si>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</si>
  <si>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</si>
  <si>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</si>
  <si>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</si>
  <si>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</si>
  <si>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</si>
  <si>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</si>
  <si>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</si>
  <si>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</si>
  <si>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</si>
  <si>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</si>
  <si>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</si>
  <si>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</si>
  <si>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</si>
  <si>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</si>
  <si>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</si>
  <si>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</si>
  <si>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</si>
  <si>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</si>
  <si>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</si>
  <si>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</si>
  <si>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</si>
  <si>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</si>
  <si>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</si>
  <si>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</si>
  <si>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</si>
  <si>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</si>
  <si>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</si>
  <si>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</si>
  <si>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</si>
  <si>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</si>
  <si>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</si>
  <si>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</si>
  <si>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</si>
  <si>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</si>
  <si>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</si>
  <si>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</si>
  <si>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</si>
  <si>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</si>
  <si>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</si>
  <si>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</si>
  <si>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</si>
  <si>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</si>
  <si>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</si>
  <si>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</si>
  <si>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</si>
  <si>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</si>
  <si>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</si>
  <si>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</si>
  <si>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</si>
  <si>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</si>
  <si>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</si>
  <si>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</si>
  <si>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</si>
  <si>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</si>
  <si>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</si>
  <si>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</si>
  <si>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</si>
  <si>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</si>
  <si>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</si>
  <si>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</si>
  <si>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</si>
  <si>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</si>
  <si>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</si>
  <si>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</si>
  <si>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</si>
  <si>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</si>
  <si>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</si>
  <si>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</si>
  <si>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</si>
  <si>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</si>
  <si>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</si>
  <si>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</si>
  <si>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</si>
  <si>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</si>
  <si>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</si>
  <si>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</si>
  <si>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</si>
  <si>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</si>
  <si>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</si>
  <si>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</si>
  <si>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</si>
  <si>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</si>
  <si>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</si>
  <si>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</si>
  <si>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</si>
  <si>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</si>
  <si>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</si>
  <si>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</si>
  <si>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</si>
  <si>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</si>
  <si>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</si>
  <si>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</si>
  <si>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</si>
  <si>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</si>
  <si>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</si>
  <si>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</si>
  <si>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</si>
  <si>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</si>
  <si>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</si>
  <si>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</si>
  <si>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</si>
  <si>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</si>
  <si>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</si>
  <si>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</si>
  <si>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</si>
  <si>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</si>
  <si>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</si>
  <si>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</si>
  <si>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</si>
  <si>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</si>
  <si>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</si>
  <si>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</si>
  <si>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</si>
  <si>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</si>
  <si>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</si>
  <si>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</si>
  <si>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</si>
  <si>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</si>
  <si>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</si>
  <si>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</si>
  <si>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</si>
  <si>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</si>
  <si>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</si>
  <si>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</si>
  <si>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</si>
  <si>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</si>
  <si>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</si>
  <si>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</si>
  <si>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</si>
  <si>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</si>
  <si>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</si>
  <si>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</si>
  <si>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</si>
  <si>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</si>
  <si>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</si>
  <si>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</si>
  <si>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</si>
  <si>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</si>
  <si>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</si>
  <si>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</si>
  <si>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</si>
  <si>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</si>
  <si>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</si>
  <si>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</si>
  <si>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</si>
  <si>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</si>
  <si>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</si>
  <si>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</si>
  <si>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</si>
  <si>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</si>
  <si>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</si>
  <si>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</si>
  <si>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</si>
  <si>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</si>
  <si>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</si>
  <si>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</si>
  <si>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</si>
  <si>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</si>
  <si>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</si>
  <si>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</si>
  <si>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</si>
  <si>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</si>
  <si>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</si>
  <si>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</si>
  <si>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</si>
  <si>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</si>
  <si>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</si>
  <si>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</si>
  <si>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</si>
  <si>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</si>
  <si>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</si>
  <si>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</si>
  <si>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</si>
  <si>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</si>
  <si>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</si>
  <si>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</si>
  <si>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</si>
  <si>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</si>
  <si>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</si>
  <si>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</si>
  <si>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</si>
  <si>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</si>
  <si>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</si>
  <si>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</si>
  <si>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</si>
  <si>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</si>
  <si>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</si>
  <si>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</si>
  <si>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</si>
  <si>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</si>
  <si>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</si>
  <si>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</si>
  <si>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</si>
  <si>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</si>
  <si>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</si>
  <si>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</si>
  <si>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</si>
  <si>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</si>
  <si>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</si>
  <si>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</si>
  <si>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</si>
  <si>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</si>
  <si>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</si>
  <si>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</si>
  <si>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</si>
  <si>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</si>
  <si>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</si>
  <si>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</si>
  <si>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</si>
  <si>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</si>
  <si>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</si>
  <si>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</si>
  <si>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</si>
  <si>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</si>
  <si>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</si>
  <si>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</si>
  <si>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</si>
  <si>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</si>
  <si>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</si>
  <si>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</si>
  <si>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</si>
  <si>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</si>
  <si>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</si>
  <si>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</si>
  <si>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</si>
  <si>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</si>
  <si>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</si>
  <si>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</si>
  <si>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</si>
  <si>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</si>
  <si>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</si>
  <si>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</si>
  <si>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</si>
  <si>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</si>
  <si>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</si>
  <si>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</si>
  <si>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</si>
  <si>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</si>
  <si>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</si>
  <si>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</si>
  <si>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</si>
  <si>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</si>
  <si>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</si>
  <si>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</si>
  <si>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</si>
  <si>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</si>
  <si>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</si>
  <si>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</si>
  <si>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</si>
  <si>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</si>
  <si>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</si>
  <si>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</si>
  <si>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</si>
  <si>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</si>
  <si>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</si>
  <si>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</si>
  <si>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</si>
  <si>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</si>
  <si>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</si>
  <si>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</si>
  <si>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</si>
  <si>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</si>
  <si>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</si>
  <si>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</si>
  <si>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</si>
  <si>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</si>
  <si>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</si>
  <si>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</si>
  <si>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</si>
  <si>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</si>
  <si>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</si>
  <si>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</si>
  <si>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</si>
  <si>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</si>
  <si>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</si>
  <si>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</si>
  <si>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</si>
  <si>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</si>
  <si>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</si>
  <si>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</si>
  <si>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</si>
  <si>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</si>
  <si>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</si>
  <si>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</si>
  <si>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</si>
  <si>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</si>
  <si>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</si>
  <si>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</si>
  <si>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</si>
  <si>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</si>
  <si>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</si>
  <si>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</si>
  <si>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</si>
  <si>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</si>
  <si>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</si>
  <si>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</si>
  <si>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</si>
  <si>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</si>
  <si>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</si>
  <si>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</si>
  <si>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</si>
  <si>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</si>
  <si>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</si>
  <si>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</si>
  <si>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</si>
  <si>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</si>
  <si>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</si>
  <si>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</si>
  <si>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</si>
  <si>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</si>
  <si>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</si>
  <si>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</si>
  <si>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</si>
  <si>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</si>
  <si>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</si>
  <si>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</si>
  <si>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</si>
  <si>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</si>
  <si>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</si>
  <si>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</si>
  <si>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</si>
  <si>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</si>
  <si>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</si>
  <si>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</si>
  <si>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</si>
  <si>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</si>
  <si>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</si>
  <si>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</si>
  <si>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</si>
  <si>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</si>
  <si>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</si>
  <si>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</si>
  <si>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</si>
  <si>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</si>
  <si>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</si>
  <si>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</si>
  <si>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</si>
  <si>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</si>
  <si>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</si>
  <si>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</si>
  <si>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</si>
  <si>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</si>
  <si>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</si>
  <si>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</si>
  <si>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</si>
  <si>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</si>
  <si>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</si>
  <si>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</si>
  <si>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</si>
  <si>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</si>
  <si>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</si>
  <si>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</si>
  <si>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</si>
  <si>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</si>
  <si>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</si>
  <si>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</si>
  <si>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</si>
  <si>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</si>
  <si>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</si>
  <si>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</si>
  <si>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</si>
  <si>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</si>
  <si>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</si>
  <si>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</si>
  <si>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</si>
  <si>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</si>
  <si>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</si>
  <si>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</si>
  <si>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</si>
  <si>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</si>
  <si>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</si>
  <si>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</si>
  <si>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</si>
  <si>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</si>
  <si>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</si>
  <si>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</si>
  <si>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</si>
  <si>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</si>
  <si>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</si>
  <si>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</si>
  <si>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</si>
  <si>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</si>
  <si>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</si>
  <si>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</si>
  <si>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</si>
  <si>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</si>
  <si>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</si>
  <si>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</si>
  <si>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</si>
  <si>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</si>
  <si>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</si>
  <si>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</si>
  <si>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</si>
  <si>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</si>
  <si>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</si>
  <si>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</si>
  <si>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</si>
  <si>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</si>
  <si>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</si>
  <si>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</si>
  <si>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</si>
  <si>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</si>
  <si>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</si>
  <si>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</si>
  <si>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</si>
  <si>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</si>
  <si>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</si>
  <si>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</si>
  <si>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</si>
  <si>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</si>
  <si>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</si>
  <si>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</si>
  <si>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</si>
  <si>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</si>
  <si>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</si>
  <si>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</si>
  <si>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</si>
  <si>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</si>
  <si>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</si>
  <si>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</si>
  <si>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</si>
  <si>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</si>
  <si>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</si>
  <si>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</si>
  <si>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</si>
  <si>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</si>
  <si>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</si>
  <si>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</si>
  <si>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</si>
  <si>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</si>
  <si>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</si>
  <si>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</si>
  <si>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</si>
  <si>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</si>
  <si>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</si>
  <si>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</si>
  <si>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</si>
  <si>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</si>
  <si>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</si>
  <si>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</si>
  <si>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</si>
  <si>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</si>
  <si>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</si>
  <si>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</si>
  <si>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</si>
  <si>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</si>
  <si>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</si>
  <si>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</si>
  <si>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</si>
  <si>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</si>
  <si>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</si>
  <si>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</si>
  <si>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</si>
  <si>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</si>
  <si>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</si>
  <si>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</si>
  <si>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</si>
  <si>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</si>
  <si>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</si>
  <si>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</si>
  <si>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</si>
  <si>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</si>
  <si>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</si>
  <si>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</si>
  <si>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</si>
  <si>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</si>
  <si>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</si>
  <si>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</si>
  <si>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</si>
  <si>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</si>
  <si>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</si>
  <si>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</si>
  <si>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</si>
  <si>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</si>
  <si>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</si>
  <si>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</si>
  <si>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</si>
  <si>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</si>
  <si>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</si>
  <si>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</si>
  <si>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</si>
  <si>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</si>
  <si>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</si>
  <si>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</si>
  <si>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</si>
  <si>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</si>
  <si>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</si>
  <si>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</si>
  <si>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</si>
  <si>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</si>
  <si>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</si>
  <si>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</si>
  <si>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</si>
  <si>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</si>
  <si>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</si>
  <si>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</si>
  <si>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</si>
  <si>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</si>
  <si>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</si>
  <si>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</si>
  <si>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</si>
  <si>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</si>
  <si>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</si>
  <si>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</si>
  <si>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</si>
  <si>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</si>
  <si>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</si>
  <si>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</si>
  <si>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</si>
  <si>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</si>
  <si>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</si>
  <si>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</si>
  <si>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</si>
  <si>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</si>
  <si>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</si>
  <si>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</si>
  <si>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</si>
  <si>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</si>
  <si>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</si>
  <si>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</si>
  <si>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</si>
  <si>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</si>
  <si>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</si>
  <si>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</si>
  <si>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</si>
  <si>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</si>
  <si>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</si>
  <si>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</si>
  <si>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</si>
  <si>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</si>
  <si>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</si>
  <si>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</si>
  <si>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</si>
  <si>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</si>
  <si>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</si>
  <si>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</si>
  <si>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</si>
  <si>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</si>
  <si>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</si>
  <si>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</si>
  <si>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</si>
  <si>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</si>
  <si>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</si>
  <si>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</si>
  <si>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</si>
  <si>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</si>
  <si>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</si>
  <si>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</si>
  <si>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</si>
  <si>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</si>
  <si>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</si>
  <si>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</si>
  <si>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</si>
  <si>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</si>
  <si>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</si>
  <si>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</si>
  <si>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</si>
  <si>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</si>
  <si>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</si>
  <si>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</si>
  <si>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</si>
  <si>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</si>
  <si>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</si>
  <si>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</si>
  <si>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</si>
  <si>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</si>
  <si>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</si>
  <si>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</si>
  <si>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</si>
  <si>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</si>
  <si>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</si>
  <si>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</si>
  <si>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</si>
  <si>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</si>
  <si>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</si>
  <si>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</si>
  <si>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</si>
  <si>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</si>
  <si>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</si>
  <si>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</si>
  <si>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</si>
  <si>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</si>
  <si>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</si>
  <si>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</si>
  <si>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</si>
  <si>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</si>
  <si>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</si>
  <si>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</si>
  <si>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</si>
  <si>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</si>
  <si>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</si>
  <si>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</si>
  <si>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</si>
  <si>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</si>
  <si>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</si>
  <si>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</si>
  <si>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</si>
  <si>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</si>
  <si>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</si>
  <si>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</si>
  <si>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</si>
  <si>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</si>
  <si>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</si>
  <si>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</si>
  <si>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</si>
  <si>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</si>
  <si>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</si>
  <si>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</si>
  <si>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</si>
  <si>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</si>
  <si>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</si>
  <si>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</si>
  <si>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</si>
  <si>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</si>
  <si>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</si>
  <si>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</si>
  <si>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</si>
  <si>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</si>
  <si>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</si>
  <si>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</si>
  <si>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</si>
  <si>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</si>
  <si>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</si>
  <si>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</si>
  <si>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</si>
  <si>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</si>
  <si>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</si>
  <si>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</si>
  <si>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</si>
  <si>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</si>
  <si>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</si>
  <si>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</si>
  <si>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</si>
  <si>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</si>
  <si>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</si>
  <si>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</si>
  <si>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</si>
  <si>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</si>
  <si>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</si>
  <si>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</si>
  <si>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</si>
  <si>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</si>
  <si>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</si>
  <si>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</si>
  <si>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</si>
  <si>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</si>
  <si>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</si>
  <si>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</si>
  <si>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</si>
  <si>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</si>
  <si>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</si>
  <si>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</si>
  <si>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</si>
  <si>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</si>
  <si>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</si>
  <si>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</si>
  <si>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</si>
  <si>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</si>
  <si>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</si>
  <si>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</si>
  <si>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</si>
  <si>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</si>
  <si>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</si>
  <si>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</si>
  <si>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</si>
  <si>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</si>
  <si>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</si>
  <si>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</si>
  <si>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</si>
  <si>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</si>
  <si>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</si>
  <si>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</si>
  <si>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</si>
  <si>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</si>
  <si>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</si>
  <si>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</si>
  <si>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</si>
  <si>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</si>
  <si>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</si>
  <si>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</si>
  <si>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</si>
  <si>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</si>
  <si>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</si>
  <si>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</si>
  <si>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</si>
  <si>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</si>
  <si>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</si>
  <si>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</si>
  <si>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</si>
  <si>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</si>
  <si>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</si>
  <si>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</si>
  <si>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</si>
  <si>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</si>
  <si>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</si>
  <si>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</si>
  <si>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</si>
  <si>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</si>
  <si>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</si>
  <si>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</si>
  <si>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</si>
  <si>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</si>
  <si>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</si>
  <si>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</si>
  <si>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</si>
  <si>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</si>
  <si>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</si>
  <si>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</si>
  <si>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</si>
  <si>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</si>
  <si>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</si>
  <si>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</si>
  <si>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</si>
  <si>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</si>
  <si>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</si>
  <si>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</si>
  <si>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</si>
  <si>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</si>
  <si>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</si>
  <si>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</si>
  <si>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</si>
  <si>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</si>
  <si>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</si>
  <si>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</si>
  <si>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</si>
  <si>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</si>
  <si>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</si>
  <si>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</si>
  <si>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</si>
  <si>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</si>
  <si>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</si>
  <si>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</si>
  <si>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</si>
  <si>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</si>
  <si>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</si>
  <si>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</si>
  <si>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</si>
  <si>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</si>
  <si>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</si>
  <si>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</si>
  <si>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</si>
  <si>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</si>
  <si>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</si>
  <si>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</si>
  <si>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</si>
  <si>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</si>
  <si>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</si>
  <si>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</si>
  <si>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</si>
  <si>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</si>
  <si>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</si>
  <si>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</si>
  <si>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</si>
  <si>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</si>
  <si>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</si>
  <si>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</si>
  <si>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</si>
  <si>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</si>
  <si>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</si>
  <si>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</si>
  <si>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</si>
  <si>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</si>
  <si>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</si>
  <si>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</si>
  <si>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</si>
  <si>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</si>
  <si>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</si>
  <si>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</si>
  <si>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</si>
  <si>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</si>
  <si>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</si>
  <si>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</si>
  <si>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</si>
  <si>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</si>
  <si>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</si>
  <si>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</si>
  <si>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</si>
  <si>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</si>
  <si>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</si>
  <si>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</si>
  <si>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</si>
  <si>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</si>
  <si>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</si>
  <si>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</si>
  <si>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</si>
  <si>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</si>
  <si>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</si>
  <si>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</si>
  <si>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</si>
  <si>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</si>
  <si>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</si>
  <si>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</si>
  <si>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</si>
  <si>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</si>
  <si>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</si>
  <si>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</si>
  <si>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</si>
  <si>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</si>
  <si>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</si>
  <si>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</si>
  <si>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</si>
  <si>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</si>
  <si>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</si>
  <si>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</si>
  <si>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</si>
  <si>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</si>
  <si>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</si>
  <si>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</si>
  <si>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</si>
  <si>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</si>
  <si>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</si>
  <si>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</si>
  <si>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</si>
  <si>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</si>
  <si>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</si>
  <si>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</si>
  <si>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</si>
  <si>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</si>
  <si>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</si>
  <si>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</si>
  <si>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</si>
  <si>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</si>
  <si>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</si>
  <si>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</si>
  <si>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</si>
  <si>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</si>
  <si>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</si>
  <si>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</si>
  <si>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</si>
  <si>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</si>
  <si>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</si>
  <si>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</si>
  <si>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</si>
  <si>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</si>
  <si>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</si>
  <si>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</si>
  <si>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</si>
  <si>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</si>
  <si>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</si>
  <si>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</si>
  <si>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</si>
  <si>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</si>
  <si>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</si>
  <si>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</si>
  <si>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</si>
  <si>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</si>
  <si>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</si>
  <si>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</si>
  <si>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</si>
  <si>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</si>
  <si>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</si>
  <si>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</si>
  <si>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</si>
  <si>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</si>
  <si>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</si>
  <si>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</si>
  <si>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</si>
  <si>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</si>
  <si>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</si>
  <si>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</si>
  <si>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</si>
  <si>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</si>
  <si>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</si>
  <si>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</si>
  <si>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</si>
  <si>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</si>
  <si>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</si>
  <si>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</si>
  <si>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</si>
  <si>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</si>
  <si>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</si>
  <si>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</si>
  <si>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</si>
  <si>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</si>
  <si>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</si>
  <si>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</si>
  <si>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</si>
  <si>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</si>
  <si>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</si>
  <si>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</si>
  <si>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</si>
  <si>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</si>
  <si>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</si>
  <si>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</si>
  <si>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</si>
  <si>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</si>
  <si>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</si>
  <si>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</si>
  <si>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</si>
  <si>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</si>
  <si>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</si>
  <si>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</si>
  <si>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</si>
  <si>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</si>
  <si>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</si>
  <si>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</si>
  <si>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</si>
  <si>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</si>
  <si>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</si>
  <si>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</si>
  <si>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</si>
  <si>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</si>
  <si>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</si>
  <si>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</si>
  <si>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</si>
  <si>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</si>
  <si>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</si>
  <si>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</si>
  <si>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</si>
  <si>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</si>
  <si>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</si>
  <si>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</si>
  <si>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</si>
  <si>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</si>
  <si>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</si>
  <si>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</si>
  <si>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</si>
  <si>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</si>
  <si>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</si>
  <si>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</si>
  <si>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</si>
  <si>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</si>
  <si>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</si>
  <si>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</si>
  <si>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</si>
  <si>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</si>
  <si>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</si>
  <si>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</si>
  <si>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</si>
  <si>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</si>
  <si>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</si>
  <si>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</si>
  <si>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</si>
  <si>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</si>
  <si>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</si>
  <si>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</si>
  <si>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</si>
  <si>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</si>
  <si>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</si>
  <si>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</si>
  <si>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</si>
  <si>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</si>
  <si>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</si>
  <si>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</si>
  <si>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</si>
  <si>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</si>
  <si>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</si>
  <si>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</si>
  <si>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</si>
  <si>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</si>
  <si>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</si>
  <si>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</si>
  <si>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</si>
  <si>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</si>
  <si>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</si>
  <si>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</si>
  <si>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</si>
  <si>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</si>
  <si>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</si>
  <si>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</si>
  <si>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</si>
  <si>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</si>
  <si>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</si>
  <si>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</si>
  <si>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</si>
  <si>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</si>
  <si>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</si>
  <si>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</si>
  <si>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</si>
  <si>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</si>
  <si>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</si>
  <si>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</si>
  <si>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</si>
  <si>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</si>
  <si>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</si>
  <si>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</si>
  <si>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</si>
  <si>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</si>
  <si>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</si>
  <si>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</si>
  <si>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</si>
  <si>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</si>
  <si>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</si>
  <si>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</si>
  <si>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</si>
  <si>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</si>
  <si>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</si>
  <si>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</si>
  <si>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</si>
  <si>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</si>
  <si>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</si>
  <si>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</si>
  <si>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</si>
  <si>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</si>
  <si>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</si>
  <si>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</si>
  <si>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</si>
  <si>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</si>
  <si>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</si>
  <si>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</si>
  <si>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</si>
  <si>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</si>
  <si>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</si>
  <si>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</si>
  <si>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</si>
  <si>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</si>
  <si>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</si>
  <si>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</si>
  <si>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</si>
  <si>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</si>
  <si>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</si>
  <si>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</si>
  <si>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</si>
  <si>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</si>
  <si>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</si>
  <si>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</si>
  <si>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</si>
  <si>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</si>
  <si>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</si>
  <si>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</si>
  <si>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</si>
  <si>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</si>
  <si>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</si>
  <si>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</si>
  <si>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</si>
  <si>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</si>
  <si>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</si>
  <si>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</si>
  <si>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</si>
  <si>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</si>
  <si>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</si>
  <si>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</si>
  <si>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</si>
  <si>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</si>
  <si>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</si>
  <si>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</si>
  <si>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</si>
  <si>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</si>
  <si>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</si>
  <si>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</si>
  <si>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</si>
  <si>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</si>
  <si>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</si>
  <si>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</si>
  <si>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</si>
  <si>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</si>
  <si>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</si>
  <si>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</si>
  <si>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</si>
  <si>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</si>
  <si>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</si>
  <si>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</si>
  <si>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</si>
  <si>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</si>
  <si>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</si>
  <si>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</si>
  <si>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</si>
  <si>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</si>
  <si>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</si>
  <si>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</si>
  <si>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</si>
  <si>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</si>
  <si>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</si>
  <si>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</si>
  <si>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</si>
  <si>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</si>
  <si>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</si>
  <si>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</si>
  <si>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</si>
  <si>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</si>
  <si>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</si>
  <si>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</si>
  <si>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</si>
  <si>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</si>
  <si>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</si>
  <si>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</si>
  <si>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</si>
  <si>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</si>
  <si>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</si>
  <si>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</si>
  <si>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</si>
  <si>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</si>
  <si>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</si>
  <si>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</si>
  <si>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</si>
  <si>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</si>
  <si>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</si>
  <si>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</si>
  <si>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</si>
  <si>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</si>
  <si>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</si>
  <si>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</si>
  <si>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</si>
  <si>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</si>
  <si>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</si>
  <si>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</si>
  <si>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</si>
  <si>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</si>
  <si>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</si>
  <si>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</si>
  <si>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</si>
  <si>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</si>
  <si>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</si>
  <si>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</si>
  <si>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</si>
  <si>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</si>
  <si>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</si>
  <si>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</si>
  <si>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</si>
  <si>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</si>
  <si>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</si>
  <si>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</si>
  <si>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</si>
  <si>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</si>
  <si>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</si>
  <si>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</si>
  <si>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</si>
  <si>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</si>
  <si>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</si>
  <si>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</si>
  <si>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</si>
  <si>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</si>
  <si>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</si>
  <si>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</si>
  <si>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</si>
  <si>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</si>
  <si>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</si>
  <si>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</si>
  <si>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</si>
  <si>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</si>
  <si>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</si>
  <si>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</si>
  <si>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</si>
  <si>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</si>
  <si>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</si>
  <si>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</si>
  <si>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</si>
  <si>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</si>
  <si>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</si>
  <si>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</si>
  <si>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</si>
  <si>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</si>
  <si>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</si>
  <si>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</si>
  <si>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</si>
  <si>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</si>
  <si>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</si>
  <si>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</si>
  <si>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</si>
  <si>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</si>
  <si>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</si>
  <si>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</si>
  <si>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</si>
  <si>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</si>
  <si>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</si>
  <si>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</si>
  <si>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</si>
  <si>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</si>
  <si>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</si>
  <si>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</si>
  <si>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</si>
  <si>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</si>
  <si>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</si>
  <si>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</si>
  <si>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</si>
  <si>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</si>
  <si>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</si>
  <si>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</si>
  <si>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</si>
  <si>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</si>
  <si>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</si>
  <si>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</si>
  <si>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</si>
  <si>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</si>
  <si>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</si>
  <si>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</si>
  <si>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</si>
  <si>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</si>
  <si>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</si>
  <si>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</si>
  <si>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</si>
  <si>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</si>
  <si>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</si>
  <si>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</si>
  <si>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</si>
  <si>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</si>
  <si>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</si>
  <si>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</si>
  <si>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</si>
  <si>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</si>
  <si>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</si>
  <si>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</si>
  <si>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</si>
  <si>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</si>
  <si>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</si>
  <si>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</si>
  <si>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</si>
  <si>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</si>
  <si>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</si>
  <si>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</si>
  <si>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</si>
  <si>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</si>
  <si>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</si>
  <si>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</si>
  <si>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</si>
  <si>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</si>
  <si>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</si>
  <si>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</si>
  <si>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</si>
  <si>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</si>
  <si>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</si>
  <si>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</si>
  <si>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</si>
  <si>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</si>
  <si>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</si>
  <si>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</si>
  <si>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</si>
  <si>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</si>
  <si>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</si>
  <si>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</si>
  <si>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</si>
  <si>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</si>
  <si>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</si>
  <si>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</si>
  <si>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</si>
  <si>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</si>
  <si>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</si>
  <si>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</si>
  <si>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</si>
  <si>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</si>
  <si>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</si>
  <si>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</si>
  <si>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</si>
  <si>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</si>
  <si>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</si>
  <si>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</si>
  <si>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</si>
  <si>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</si>
  <si>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</si>
  <si>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</si>
  <si>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</si>
  <si>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</si>
  <si>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</si>
  <si>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</si>
  <si>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</si>
  <si>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</si>
  <si>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</si>
  <si>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</si>
  <si>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</si>
  <si>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</si>
  <si>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</si>
  <si>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</si>
  <si>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</si>
  <si>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</si>
  <si>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</si>
  <si>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</si>
  <si>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</si>
  <si>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</si>
  <si>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</si>
  <si>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</si>
  <si>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</si>
  <si>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</si>
  <si>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</si>
  <si>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</si>
  <si>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</si>
  <si>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</si>
  <si>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</si>
  <si>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</si>
  <si>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</si>
  <si>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</si>
  <si>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</si>
  <si>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</si>
  <si>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</si>
  <si>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</si>
  <si>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</si>
  <si>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</si>
  <si>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</si>
  <si>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</si>
  <si>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</si>
  <si>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</si>
  <si>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</si>
  <si>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</si>
  <si>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</si>
  <si>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</si>
  <si>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</si>
  <si>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</si>
  <si>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</si>
  <si>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</si>
  <si>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</si>
  <si>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</si>
  <si>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</si>
  <si>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</si>
  <si>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</si>
  <si>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</si>
  <si>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</si>
  <si>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</si>
  <si>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</si>
  <si>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</si>
  <si>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</si>
  <si>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</si>
  <si>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</si>
  <si>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</si>
  <si>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</si>
  <si>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</si>
  <si>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</si>
  <si>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</si>
  <si>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</si>
  <si>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</si>
  <si>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</si>
  <si>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</si>
  <si>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</si>
  <si>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</si>
  <si>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</si>
  <si>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</si>
  <si>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</si>
  <si>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</si>
  <si>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</si>
  <si>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</si>
  <si>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</si>
  <si>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</si>
  <si>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</si>
  <si>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</si>
  <si>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</si>
  <si>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</si>
  <si>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</si>
  <si>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</si>
  <si>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</si>
  <si>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</si>
  <si>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</si>
  <si>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</si>
  <si>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</si>
  <si>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</si>
  <si>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</si>
  <si>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</si>
  <si>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</si>
  <si>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</si>
  <si>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</si>
  <si>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</si>
  <si>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</si>
  <si>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</si>
  <si>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</si>
  <si>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</si>
  <si>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</si>
  <si>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</si>
  <si>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</si>
  <si>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</si>
  <si>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</si>
  <si>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</si>
  <si>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</si>
  <si>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</si>
  <si>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</si>
  <si>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</si>
  <si>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</si>
  <si>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</si>
  <si>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</si>
  <si>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</si>
  <si>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</si>
  <si>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</si>
  <si>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</si>
  <si>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</si>
  <si>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</si>
  <si>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</si>
  <si>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</si>
  <si>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</si>
  <si>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</si>
  <si>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</si>
  <si>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</si>
  <si>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</si>
  <si>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</si>
  <si>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</si>
  <si>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</si>
  <si>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</si>
  <si>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</si>
  <si>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</si>
  <si>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</si>
  <si>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</si>
  <si>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</si>
  <si>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</si>
  <si>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</si>
  <si>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</si>
  <si>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</si>
  <si>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</si>
  <si>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</si>
  <si>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</si>
  <si>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</si>
  <si>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</si>
  <si>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</si>
  <si>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</si>
  <si>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</si>
  <si>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</si>
  <si>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</si>
  <si>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</si>
  <si>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</si>
  <si>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</si>
  <si>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</si>
  <si>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</si>
  <si>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</si>
  <si>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</si>
  <si>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</si>
  <si>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</si>
  <si>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</si>
  <si>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</si>
  <si>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</si>
  <si>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</si>
  <si>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</si>
  <si>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</si>
  <si>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</si>
  <si>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</si>
  <si>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</si>
  <si>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</si>
  <si>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</si>
  <si>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</si>
  <si>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</si>
  <si>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</si>
  <si>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</si>
  <si>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</si>
  <si>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</si>
  <si>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</si>
  <si>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</si>
  <si>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</si>
  <si>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</si>
  <si>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</si>
  <si>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</si>
  <si>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</si>
  <si>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</si>
  <si>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</si>
  <si>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</si>
  <si>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</si>
  <si>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</si>
  <si>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</si>
  <si>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</si>
  <si>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</si>
  <si>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</si>
  <si>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</si>
  <si>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</si>
  <si>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</si>
  <si>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</si>
  <si>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</si>
  <si>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</si>
  <si>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</si>
  <si>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</si>
  <si>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</si>
  <si>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</si>
  <si>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</si>
  <si>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</si>
  <si>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</si>
  <si>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</si>
  <si>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</si>
  <si>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</si>
  <si>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</si>
  <si>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</si>
  <si>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</si>
  <si>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</si>
  <si>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</si>
  <si>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</si>
  <si>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</si>
  <si>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</si>
  <si>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</si>
  <si>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</si>
  <si>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</si>
  <si>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</si>
  <si>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</si>
  <si>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</si>
  <si>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</si>
  <si>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</si>
  <si>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</si>
  <si>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</si>
  <si>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</si>
  <si>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</si>
  <si>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</si>
  <si>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</si>
  <si>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</si>
  <si>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</si>
  <si>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</si>
  <si>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</si>
  <si>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</si>
  <si>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</si>
  <si>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</si>
  <si>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</si>
  <si>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</si>
  <si>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</si>
  <si>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</si>
  <si>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</si>
  <si>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</si>
  <si>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</si>
  <si>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</si>
  <si>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</si>
  <si>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</si>
  <si>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</si>
  <si>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</si>
  <si>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</si>
  <si>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</si>
  <si>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</si>
  <si>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</si>
  <si>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</si>
  <si>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</si>
  <si>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</si>
  <si>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</si>
  <si>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</si>
  <si>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</si>
  <si>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</si>
  <si>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</si>
  <si>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</si>
  <si>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</si>
  <si>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</si>
  <si>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</si>
  <si>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</si>
  <si>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</si>
  <si>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</si>
  <si>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</si>
  <si>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</si>
  <si>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</si>
  <si>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</si>
  <si>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</si>
  <si>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</si>
  <si>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</si>
  <si>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</si>
  <si>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</si>
  <si>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</si>
  <si>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</si>
  <si>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</si>
  <si>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</si>
  <si>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</si>
  <si>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</si>
  <si>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</si>
  <si>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</si>
  <si>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</si>
  <si>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</si>
  <si>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</si>
  <si>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</si>
  <si>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</si>
  <si>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</si>
  <si>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</si>
  <si>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</si>
  <si>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</si>
  <si>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</si>
  <si>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</si>
  <si>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</si>
  <si>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</si>
  <si>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</si>
  <si>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</si>
  <si>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</si>
  <si>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</si>
  <si>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</si>
  <si>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</si>
  <si>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</si>
  <si>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</si>
  <si>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</si>
  <si>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</si>
  <si>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</si>
  <si>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</si>
  <si>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</si>
  <si>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</si>
  <si>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</si>
  <si>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</si>
  <si>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</si>
  <si>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</si>
  <si>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</si>
  <si>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</si>
  <si>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</si>
  <si>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</si>
  <si>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</si>
  <si>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</si>
  <si>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</si>
  <si>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</si>
  <si>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</si>
  <si>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</si>
  <si>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</si>
  <si>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</si>
  <si>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</si>
  <si>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</si>
  <si>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</si>
  <si>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</si>
  <si>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</si>
  <si>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</si>
  <si>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</si>
  <si>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</si>
  <si>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</si>
  <si>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</si>
  <si>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</si>
  <si>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</si>
  <si>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</si>
  <si>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</si>
  <si>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</si>
  <si>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</si>
  <si>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</si>
  <si>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</si>
  <si>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</si>
  <si>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</si>
  <si>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</si>
  <si>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</si>
  <si>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</si>
  <si>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</si>
  <si>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</si>
  <si>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</si>
  <si>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</si>
  <si>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</si>
  <si>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</si>
  <si>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</si>
  <si>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</si>
  <si>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</si>
  <si>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</si>
  <si>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</si>
  <si>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</si>
  <si>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</si>
  <si>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</si>
  <si>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</si>
  <si>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</si>
  <si>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</si>
  <si>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</si>
  <si>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</si>
  <si>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</si>
  <si>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</si>
  <si>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</si>
  <si>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</si>
  <si>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</si>
  <si>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</si>
  <si>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</si>
  <si>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</si>
  <si>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</si>
  <si>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</si>
  <si>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</si>
  <si>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</si>
  <si>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</si>
  <si>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</si>
  <si>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</si>
  <si>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</si>
  <si>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</si>
  <si>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</si>
  <si>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</si>
  <si>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</si>
  <si>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</si>
  <si>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</si>
  <si>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</si>
  <si>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</si>
  <si>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</si>
  <si>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</si>
  <si>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</si>
  <si>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</si>
  <si>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</si>
  <si>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</si>
  <si>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</si>
  <si>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</si>
  <si>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</si>
  <si>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</si>
  <si>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</si>
  <si>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</si>
  <si>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</si>
  <si>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</si>
  <si>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</si>
  <si>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</si>
  <si>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</si>
  <si>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</si>
  <si>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</si>
  <si>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</si>
  <si>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</si>
  <si>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</si>
  <si>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</si>
  <si>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</si>
  <si>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</si>
  <si>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</si>
  <si>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</si>
  <si>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</si>
  <si>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</si>
  <si>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</si>
  <si>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</si>
  <si>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</si>
  <si>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</si>
  <si>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</si>
  <si>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</si>
  <si>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</si>
  <si>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</si>
  <si>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</si>
  <si>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</si>
  <si>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</si>
  <si>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</si>
  <si>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</si>
  <si>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</si>
  <si>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</si>
  <si>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</si>
  <si>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</si>
  <si>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</si>
  <si>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</si>
  <si>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</si>
  <si>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</si>
  <si>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</si>
  <si>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</si>
  <si>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</si>
  <si>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</si>
  <si>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</si>
  <si>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</si>
  <si>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</si>
  <si>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</si>
  <si>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</si>
  <si>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</si>
  <si>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</si>
  <si>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</si>
  <si>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</si>
  <si>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</si>
  <si>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</si>
  <si>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</si>
  <si>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</si>
  <si>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</si>
  <si>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</si>
  <si>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</si>
  <si>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</si>
  <si>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</si>
  <si>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</si>
  <si>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</si>
  <si>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</si>
  <si>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</si>
  <si>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</si>
  <si>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</si>
  <si>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</si>
  <si>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</si>
  <si>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</si>
  <si>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</si>
  <si>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</si>
  <si>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</si>
  <si>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</si>
  <si>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</si>
  <si>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</si>
  <si>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</si>
  <si>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</si>
  <si>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</si>
  <si>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</si>
  <si>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</si>
  <si>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</si>
  <si>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</si>
  <si>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</si>
  <si>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</si>
  <si>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</si>
  <si>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</si>
  <si>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</si>
  <si>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</si>
  <si>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</si>
  <si>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</si>
  <si>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</si>
  <si>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</si>
  <si>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</si>
  <si>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</si>
  <si>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</si>
  <si>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</si>
  <si>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</si>
  <si>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</si>
  <si>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</si>
  <si>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</si>
  <si>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</si>
  <si>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</si>
  <si>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</si>
  <si>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</si>
  <si>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</si>
  <si>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</si>
  <si>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</si>
  <si>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</si>
  <si>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</si>
  <si>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</si>
  <si>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</si>
  <si>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</si>
  <si>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</si>
  <si>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</si>
  <si>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</si>
  <si>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</si>
  <si>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</si>
  <si>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</si>
  <si>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</si>
  <si>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</si>
  <si>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</si>
  <si>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</si>
  <si>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</si>
  <si>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</si>
  <si>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</si>
  <si>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</si>
  <si>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</si>
  <si>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</si>
  <si>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</si>
  <si>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</si>
  <si>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</si>
  <si>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</si>
  <si>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</si>
  <si>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</si>
  <si>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</si>
  <si>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</si>
  <si>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</si>
  <si>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</si>
  <si>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</si>
  <si>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</si>
  <si>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</si>
  <si>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</si>
  <si>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</si>
  <si>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</si>
  <si>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</si>
  <si>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</si>
  <si>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</si>
  <si>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</si>
  <si>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</si>
  <si>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</si>
  <si>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</si>
  <si>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</si>
  <si>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</si>
  <si>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</si>
  <si>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</si>
  <si>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</si>
  <si>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</si>
  <si>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</si>
  <si>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</si>
  <si>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</si>
  <si>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</si>
  <si>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</si>
  <si>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</si>
  <si>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</si>
  <si>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</si>
  <si>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</si>
  <si>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</si>
  <si>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</si>
  <si>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</si>
  <si>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</si>
  <si>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</si>
  <si>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</si>
  <si>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</si>
  <si>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</si>
  <si>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</si>
  <si>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</si>
  <si>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</si>
  <si>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</si>
  <si>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</si>
  <si>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</si>
  <si>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</si>
  <si>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</si>
  <si>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</si>
  <si>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</si>
  <si>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</si>
  <si>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</si>
  <si>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</si>
  <si>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</si>
  <si>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</si>
  <si>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</si>
  <si>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</si>
  <si>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</si>
  <si>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</si>
  <si>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</si>
  <si>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</si>
  <si>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</si>
  <si>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</si>
  <si>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</si>
  <si>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</si>
  <si>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</si>
  <si>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</si>
  <si>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</si>
  <si>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</si>
  <si>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</si>
  <si>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</si>
  <si>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</si>
  <si>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</si>
  <si>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</si>
  <si>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</si>
  <si>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</si>
  <si>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</si>
  <si>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</si>
  <si>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</si>
  <si>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</si>
  <si>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</si>
  <si>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</si>
  <si>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</si>
  <si>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</si>
  <si>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</si>
  <si>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</si>
  <si>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</si>
  <si>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</si>
  <si>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</si>
  <si>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</si>
  <si>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</si>
  <si>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</si>
  <si>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</si>
  <si>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</si>
  <si>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</si>
  <si>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</si>
  <si>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</si>
  <si>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</si>
  <si>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</si>
  <si>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</si>
  <si>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</si>
  <si>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</si>
  <si>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</si>
  <si>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</si>
  <si>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</si>
  <si>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</si>
  <si>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</si>
  <si>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</si>
  <si>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</si>
  <si>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</si>
  <si>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</si>
  <si>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</si>
  <si>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</si>
  <si>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</si>
  <si>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</si>
  <si>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</si>
  <si>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</si>
  <si>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</si>
  <si>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</si>
  <si>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</si>
  <si>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</si>
  <si>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</si>
  <si>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</si>
  <si>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</si>
  <si>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</si>
  <si>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</si>
  <si>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</si>
  <si>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</si>
  <si>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</si>
  <si>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</si>
  <si>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</si>
  <si>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</si>
  <si>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</si>
  <si>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</si>
  <si>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</si>
  <si>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</si>
  <si>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</si>
  <si>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</si>
  <si>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</si>
  <si>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</si>
  <si>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</si>
  <si>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</si>
  <si>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</si>
  <si>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</si>
  <si>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</si>
  <si>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</si>
  <si>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</si>
  <si>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</si>
  <si>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</si>
  <si>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</si>
  <si>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</si>
  <si>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</si>
  <si>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</si>
  <si>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</si>
  <si>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</si>
  <si>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</si>
  <si>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</si>
  <si>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</si>
  <si>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</si>
  <si>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</si>
  <si>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</si>
  <si>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</si>
  <si>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</si>
  <si>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</si>
  <si>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</si>
  <si>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</si>
  <si>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</si>
  <si>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</si>
  <si>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</si>
  <si>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</si>
  <si>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</si>
  <si>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</si>
  <si>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</si>
  <si>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</si>
  <si>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</si>
  <si>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</si>
  <si>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</si>
  <si>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</si>
  <si>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</si>
  <si>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</si>
  <si>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</si>
  <si>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</si>
  <si>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</si>
  <si>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</si>
  <si>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</si>
  <si>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</si>
  <si>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</si>
  <si>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</si>
  <si>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</si>
  <si>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</si>
  <si>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</si>
  <si>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</si>
  <si>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</si>
  <si>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</si>
  <si>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</si>
  <si>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</si>
  <si>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</si>
  <si>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</si>
  <si>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</si>
  <si>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</si>
  <si>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</si>
  <si>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</si>
  <si>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</si>
  <si>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</si>
  <si>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</si>
  <si>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</si>
  <si>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</si>
  <si>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</si>
  <si>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</si>
  <si>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</si>
  <si>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</si>
  <si>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</si>
  <si>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</si>
  <si>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</si>
  <si>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</si>
  <si>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</si>
  <si>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</si>
  <si>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</si>
  <si>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</si>
  <si>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</si>
  <si>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</si>
  <si>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</si>
  <si>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</si>
  <si>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</si>
  <si>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</si>
  <si>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</si>
  <si>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</si>
  <si>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</si>
  <si>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</si>
  <si>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</si>
  <si>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</si>
  <si>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</si>
  <si>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</si>
  <si>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</si>
  <si>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</si>
  <si>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</si>
  <si>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</si>
  <si>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</si>
  <si>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</si>
  <si>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</si>
  <si>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</si>
  <si>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</si>
  <si>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</si>
  <si>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</si>
  <si>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</si>
  <si>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</si>
  <si>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</si>
  <si>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</si>
  <si>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</si>
  <si>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</si>
  <si>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</si>
  <si>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</si>
  <si>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</si>
  <si>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</si>
  <si>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</si>
  <si>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</si>
  <si>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</si>
  <si>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</si>
  <si>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</si>
  <si>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</si>
  <si>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</si>
  <si>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</si>
  <si>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</si>
  <si>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</si>
  <si>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</si>
  <si>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</si>
  <si>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</si>
  <si>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</si>
  <si>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</si>
  <si>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</si>
  <si>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</si>
  <si>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</si>
  <si>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</si>
  <si>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</si>
  <si>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</si>
  <si>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</si>
  <si>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</si>
  <si>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</si>
  <si>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</si>
  <si>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</si>
  <si>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</si>
  <si>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</si>
  <si>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</si>
  <si>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</si>
  <si>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</si>
  <si>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</si>
  <si>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</si>
  <si>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</si>
  <si>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</si>
  <si>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</si>
  <si>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</si>
  <si>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</si>
  <si>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</si>
  <si>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</si>
  <si>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</si>
  <si>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</si>
  <si>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</si>
  <si>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</si>
  <si>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</si>
  <si>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</si>
  <si>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</si>
  <si>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</si>
  <si>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</si>
  <si>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</si>
  <si>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</si>
  <si>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</si>
  <si>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</si>
  <si>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</si>
  <si>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</si>
  <si>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</si>
  <si>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</si>
  <si>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</si>
  <si>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</si>
  <si>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</si>
  <si>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</si>
  <si>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</si>
  <si>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</si>
  <si>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</si>
  <si>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</si>
  <si>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</si>
  <si>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</si>
  <si>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</si>
  <si>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</si>
  <si>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</si>
  <si>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</si>
  <si>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</si>
  <si>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</si>
  <si>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</si>
  <si>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</si>
  <si>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</si>
  <si>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</si>
  <si>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</si>
  <si>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</si>
  <si>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</si>
  <si>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</si>
  <si>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</si>
  <si>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</si>
  <si>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</si>
  <si>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</si>
  <si>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</si>
  <si>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</si>
  <si>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</si>
  <si>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</si>
  <si>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</si>
  <si>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</si>
  <si>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</si>
  <si>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</si>
  <si>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</si>
  <si>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</si>
  <si>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</si>
  <si>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</si>
  <si>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</si>
  <si>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</si>
  <si>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</si>
  <si>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</si>
  <si>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</si>
  <si>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</si>
  <si>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</si>
  <si>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</si>
  <si>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</si>
  <si>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</si>
  <si>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</si>
  <si>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</si>
  <si>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</si>
  <si>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</si>
  <si>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</si>
  <si>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</si>
  <si>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</si>
  <si>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</si>
  <si>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</si>
  <si>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</si>
  <si>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</si>
  <si>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</si>
  <si>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</si>
  <si>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</si>
  <si>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</si>
  <si>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</si>
  <si>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</si>
  <si>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</si>
  <si>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</si>
  <si>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</si>
  <si>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</si>
  <si>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</si>
  <si>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</si>
  <si>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</si>
  <si>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</si>
  <si>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</si>
  <si>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</si>
  <si>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</si>
  <si>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</si>
  <si>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</si>
  <si>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</si>
  <si>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</si>
  <si>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</si>
  <si>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</si>
  <si>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</si>
  <si>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</si>
  <si>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</si>
  <si>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</si>
  <si>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</si>
  <si>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</si>
  <si>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</si>
  <si>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</si>
  <si>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</si>
  <si>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</si>
  <si>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</si>
  <si>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</si>
  <si>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</si>
  <si>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</si>
  <si>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</si>
  <si>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</si>
  <si>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</si>
  <si>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</si>
  <si>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</si>
  <si>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</si>
  <si>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</si>
  <si>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</si>
  <si>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</si>
  <si>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</si>
  <si>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</si>
  <si>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</si>
  <si>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</si>
  <si>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</si>
  <si>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</si>
  <si>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</si>
  <si>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</si>
  <si>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</si>
  <si>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</si>
  <si>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</si>
  <si>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</si>
  <si>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</si>
  <si>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</si>
  <si>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</si>
  <si>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</si>
  <si>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</si>
  <si>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</si>
  <si>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</si>
  <si>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</si>
  <si>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</si>
  <si>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</si>
  <si>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</si>
  <si>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</si>
  <si>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</si>
  <si>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</si>
  <si>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</si>
  <si>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</si>
  <si>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</si>
  <si>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</si>
  <si>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</si>
  <si>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</si>
  <si>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</si>
  <si>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</si>
  <si>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</si>
  <si>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</si>
  <si>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</si>
  <si>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</si>
  <si>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</si>
  <si>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</si>
  <si>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</si>
  <si>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</si>
  <si>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</si>
  <si>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</si>
  <si>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</si>
  <si>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</si>
  <si>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</si>
  <si>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</si>
  <si>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</si>
  <si>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</si>
  <si>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</si>
  <si>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</si>
  <si>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</si>
  <si>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</si>
  <si>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</si>
  <si>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</si>
  <si>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</si>
  <si>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</si>
  <si>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</si>
  <si>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</si>
  <si>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</si>
  <si>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</si>
  <si>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</si>
  <si>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</si>
  <si>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</si>
  <si>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</si>
  <si>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</si>
  <si>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</si>
  <si>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</si>
  <si>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</si>
  <si>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</si>
  <si>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</si>
  <si>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</si>
  <si>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</si>
  <si>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</si>
  <si>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</si>
  <si>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</si>
  <si>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</si>
  <si>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</si>
  <si>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</si>
  <si>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</si>
  <si>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</si>
  <si>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</si>
  <si>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</si>
  <si>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</si>
  <si>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</si>
  <si>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</si>
  <si>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</si>
  <si>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</si>
  <si>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</si>
  <si>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</si>
  <si>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</si>
  <si>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</si>
  <si>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</si>
  <si>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</si>
  <si>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</si>
  <si>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</si>
  <si>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</si>
  <si>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</si>
  <si>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</si>
  <si>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</si>
  <si>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</si>
  <si>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</si>
  <si>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</si>
  <si>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</si>
  <si>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</si>
  <si>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</si>
  <si>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</si>
  <si>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</si>
  <si>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</si>
  <si>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</si>
  <si>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</si>
  <si>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</si>
  <si>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</si>
  <si>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</si>
  <si>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</si>
  <si>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</si>
  <si>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</si>
  <si>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</si>
  <si>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</si>
  <si>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</si>
  <si>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</si>
  <si>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</si>
  <si>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</si>
  <si>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</si>
  <si>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</si>
  <si>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</si>
  <si>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</si>
  <si>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</si>
  <si>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</si>
  <si>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</si>
  <si>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</si>
  <si>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</si>
  <si>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</si>
  <si>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</si>
  <si>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</si>
  <si>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</si>
  <si>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</si>
  <si>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</si>
  <si>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</si>
  <si>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</si>
  <si>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</si>
  <si>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</si>
  <si>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</si>
  <si>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</si>
  <si>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</si>
  <si>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</si>
  <si>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</si>
  <si>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</si>
  <si>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</si>
  <si>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</si>
  <si>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</si>
  <si>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</si>
  <si>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</si>
  <si>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</si>
  <si>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</si>
  <si>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</si>
  <si>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</si>
  <si>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</si>
  <si>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</si>
  <si>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</si>
  <si>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</si>
  <si>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</si>
  <si>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</si>
  <si>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</si>
  <si>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</si>
  <si>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</si>
  <si>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</si>
  <si>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</si>
  <si>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</si>
  <si>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</si>
  <si>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</si>
  <si>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</si>
  <si>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</si>
  <si>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</si>
  <si>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</si>
  <si>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</si>
  <si>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</si>
  <si>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</si>
  <si>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</si>
  <si>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</si>
  <si>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</si>
  <si>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</si>
  <si>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</si>
  <si>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</si>
  <si>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</si>
  <si>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</si>
  <si>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</si>
  <si>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</si>
  <si>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</si>
  <si>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</si>
  <si>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</si>
  <si>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</si>
  <si>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</si>
  <si>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</si>
  <si>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</si>
  <si>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</si>
  <si>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</si>
  <si>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</si>
  <si>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</si>
  <si>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</si>
  <si>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</si>
  <si>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</si>
  <si>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</si>
  <si>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</si>
  <si>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</si>
  <si>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</si>
  <si>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</si>
  <si>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</si>
  <si>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</si>
  <si>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</si>
  <si>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</si>
  <si>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</si>
  <si>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</si>
  <si>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</si>
  <si>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</si>
  <si>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</si>
  <si>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</si>
  <si>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</si>
  <si>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</si>
  <si>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</si>
  <si>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</si>
  <si>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</si>
  <si>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</si>
  <si>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</si>
  <si>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</si>
  <si>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</si>
  <si>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</si>
  <si>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</si>
  <si>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</si>
  <si>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</si>
  <si>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</si>
  <si>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</si>
  <si>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</si>
  <si>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</si>
  <si>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</si>
  <si>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</si>
  <si>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</si>
  <si>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</si>
  <si>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</si>
  <si>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</si>
  <si>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</si>
  <si>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</si>
  <si>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</si>
  <si>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</si>
  <si>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</si>
  <si>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</si>
  <si>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</si>
  <si>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</si>
  <si>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</si>
  <si>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</si>
  <si>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</si>
  <si>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</si>
  <si>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</si>
  <si>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</si>
  <si>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</si>
  <si>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</si>
  <si>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</si>
  <si>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</si>
  <si>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</si>
  <si>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</si>
  <si>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</si>
  <si>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</si>
  <si>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</si>
  <si>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</si>
  <si>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</si>
  <si>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</si>
  <si>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</si>
  <si>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</si>
  <si>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</si>
  <si>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</si>
  <si>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</si>
  <si>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</si>
  <si>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</si>
  <si>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</si>
  <si>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</si>
  <si>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</si>
  <si>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</si>
  <si>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</si>
  <si>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</si>
  <si>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</si>
  <si>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</si>
  <si>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</si>
  <si>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</si>
  <si>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</si>
  <si>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</si>
  <si>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</si>
  <si>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</si>
  <si>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</si>
  <si>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</si>
  <si>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</si>
  <si>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</si>
  <si>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</si>
  <si>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</si>
  <si>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</si>
  <si>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</si>
  <si>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</si>
  <si>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</si>
  <si>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</si>
  <si>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</si>
  <si>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</si>
  <si>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</si>
  <si>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</si>
  <si>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</si>
  <si>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</si>
  <si>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</si>
  <si>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</si>
  <si>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</si>
  <si>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</si>
  <si>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</si>
  <si>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</si>
  <si>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</si>
  <si>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</si>
  <si>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</si>
  <si>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</si>
  <si>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</si>
  <si>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</si>
  <si>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</si>
  <si>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</si>
  <si>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</si>
  <si>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</si>
  <si>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</si>
  <si>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</si>
  <si>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</si>
  <si>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</si>
  <si>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</si>
  <si>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</si>
  <si>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</si>
  <si>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</si>
  <si>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</si>
  <si>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</si>
  <si>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</si>
  <si>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</si>
  <si>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</si>
  <si>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</si>
  <si>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</si>
  <si>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</si>
  <si>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</si>
  <si>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</si>
  <si>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</si>
  <si>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</si>
  <si>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</si>
  <si>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</si>
  <si>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</si>
  <si>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</si>
  <si>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</si>
  <si>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</si>
  <si>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</si>
  <si>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</si>
  <si>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</si>
  <si>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</si>
  <si>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</si>
  <si>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</si>
  <si>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</si>
  <si>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</si>
  <si>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</si>
  <si>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</si>
  <si>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</si>
  <si>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</si>
  <si>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</si>
  <si>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</si>
  <si>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</si>
  <si>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</si>
  <si>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</si>
  <si>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</si>
  <si>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</si>
  <si>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</si>
  <si>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</si>
  <si>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</si>
  <si>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</si>
  <si>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</si>
  <si>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</si>
  <si>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</si>
  <si>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</si>
  <si>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</si>
  <si>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</si>
  <si>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</si>
  <si>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</si>
  <si>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</si>
  <si>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</si>
  <si>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</si>
  <si>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</si>
  <si>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</si>
  <si>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</si>
  <si>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</si>
  <si>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</si>
  <si>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</si>
  <si>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</si>
  <si>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</si>
  <si>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</si>
  <si>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</si>
  <si>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</si>
  <si>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</si>
  <si>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</si>
  <si>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</si>
  <si>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</si>
  <si>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</si>
  <si>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</si>
  <si>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</si>
  <si>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</si>
  <si>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</si>
  <si>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</si>
  <si>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</si>
  <si>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</si>
  <si>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</si>
  <si>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</si>
  <si>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</si>
  <si>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</si>
  <si>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</si>
  <si>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</si>
  <si>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</si>
  <si>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</si>
  <si>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</si>
  <si>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</si>
  <si>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</si>
  <si>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</si>
  <si>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</si>
  <si>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</si>
  <si>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</si>
  <si>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</si>
  <si>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</si>
  <si>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</si>
  <si>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</si>
  <si>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</si>
  <si>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</si>
  <si>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</si>
  <si>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</si>
  <si>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</si>
  <si>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</si>
  <si>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</si>
  <si>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</si>
  <si>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</si>
  <si>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</si>
  <si>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</si>
  <si>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</si>
  <si>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</si>
  <si>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</si>
  <si>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</si>
  <si>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</si>
  <si>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</si>
  <si>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</si>
  <si>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</si>
  <si>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</si>
  <si>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</si>
  <si>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</si>
  <si>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</si>
  <si>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</si>
  <si>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</si>
  <si>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</si>
  <si>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</si>
  <si>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</si>
  <si>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</si>
  <si>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</si>
  <si>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</si>
  <si>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</si>
  <si>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</si>
  <si>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</si>
  <si>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</si>
  <si>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</si>
  <si>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</si>
  <si>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</si>
  <si>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</si>
  <si>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</si>
  <si>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</si>
  <si>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</si>
  <si>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</si>
  <si>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</si>
  <si>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</si>
  <si>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</si>
  <si>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</si>
  <si>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</si>
  <si>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</si>
  <si>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</si>
  <si>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</si>
  <si>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</si>
  <si>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</si>
  <si>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</si>
  <si>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</si>
  <si>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</si>
  <si>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</si>
  <si>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</si>
  <si>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</si>
  <si>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</si>
  <si>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</si>
  <si>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</si>
  <si>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</si>
  <si>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</si>
  <si>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</si>
  <si>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</si>
  <si>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</si>
  <si>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</si>
  <si>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</si>
  <si>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</si>
  <si>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</si>
  <si>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</si>
  <si>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</si>
  <si>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</si>
  <si>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</si>
  <si>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</si>
  <si>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</si>
  <si>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</si>
  <si>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</si>
  <si>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</si>
  <si>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</si>
  <si>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</si>
  <si>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</si>
  <si>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</si>
  <si>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</si>
  <si>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</si>
  <si>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</si>
  <si>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</si>
  <si>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</si>
  <si>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</si>
  <si>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</si>
  <si>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</si>
  <si>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</si>
  <si>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</si>
  <si>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</si>
  <si>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</si>
  <si>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</si>
  <si>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</si>
  <si>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</si>
  <si>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</si>
  <si>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</si>
  <si>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</si>
  <si>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</si>
  <si>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</si>
  <si>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</si>
  <si>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</si>
  <si>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</si>
  <si>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</si>
  <si>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</si>
  <si>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</si>
  <si>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</si>
  <si>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</si>
  <si>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</si>
  <si>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</si>
  <si>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</si>
  <si>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</si>
  <si>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</si>
  <si>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</si>
  <si>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</si>
  <si>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</si>
  <si>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</si>
  <si>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</si>
  <si>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</si>
  <si>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</si>
  <si>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</si>
  <si>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</si>
  <si>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</si>
  <si>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</si>
  <si>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</si>
  <si>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</si>
  <si>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</si>
  <si>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</si>
  <si>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</si>
  <si>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</si>
  <si>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</si>
  <si>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</si>
  <si>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</si>
  <si>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</si>
  <si>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</si>
  <si>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</si>
  <si>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</si>
  <si>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</si>
  <si>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</si>
  <si>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</si>
  <si>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</si>
  <si>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</si>
  <si>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</si>
  <si>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</si>
  <si>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</si>
  <si>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</si>
  <si>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</si>
  <si>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</si>
  <si>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</si>
  <si>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</si>
  <si>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</si>
  <si>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</si>
  <si>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</si>
  <si>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</si>
  <si>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</si>
  <si>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</si>
  <si>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</si>
  <si>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</si>
  <si>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</si>
  <si>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</si>
  <si>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</si>
  <si>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</si>
  <si>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</si>
  <si>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</si>
  <si>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</si>
  <si>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</si>
  <si>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</si>
  <si>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</si>
  <si>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</si>
  <si>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</si>
  <si>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</si>
  <si>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</si>
  <si>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</si>
  <si>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</si>
  <si>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</si>
  <si>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</si>
  <si>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</si>
  <si>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</si>
  <si>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</si>
  <si>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</si>
  <si>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</si>
  <si>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</si>
  <si>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</si>
  <si>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</si>
  <si>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</si>
  <si>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</si>
  <si>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</si>
  <si>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</si>
  <si>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</si>
  <si>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</si>
  <si>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</si>
  <si>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</si>
  <si>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</si>
  <si>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</si>
  <si>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</si>
  <si>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</si>
  <si>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</si>
  <si>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</si>
  <si>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</si>
  <si>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</si>
  <si>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</si>
  <si>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</si>
  <si>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</si>
  <si>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</si>
  <si>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</si>
  <si>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</si>
  <si>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</si>
  <si>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</si>
  <si>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</si>
  <si>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</si>
  <si>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</si>
  <si>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</si>
  <si>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</si>
  <si>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</si>
  <si>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</si>
  <si>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</si>
  <si>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</si>
  <si>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</si>
  <si>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</si>
  <si>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</si>
  <si>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</si>
  <si>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</si>
  <si>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</si>
  <si>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</si>
  <si>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</si>
  <si>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</si>
  <si>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</si>
  <si>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</si>
  <si>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</si>
  <si>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</si>
  <si>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</si>
  <si>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</si>
  <si>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</si>
  <si>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</si>
  <si>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</si>
  <si>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</si>
  <si>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</si>
  <si>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</si>
  <si>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</si>
  <si>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</si>
  <si>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</si>
  <si>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</si>
  <si>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</si>
  <si>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</si>
  <si>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</si>
  <si>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</si>
  <si>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</si>
  <si>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</si>
  <si>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</si>
  <si>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</si>
  <si>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</si>
  <si>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</si>
  <si>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</si>
  <si>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</si>
  <si>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</si>
  <si>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</si>
  <si>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</si>
  <si>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</si>
  <si>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</si>
  <si>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</si>
  <si>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</si>
  <si>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</si>
  <si>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</si>
  <si>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</si>
  <si>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</si>
  <si>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</si>
  <si>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</si>
  <si>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</si>
  <si>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</si>
  <si>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</si>
  <si>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</si>
  <si>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</si>
  <si>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</si>
  <si>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</si>
  <si>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</si>
  <si>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</si>
  <si>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</si>
  <si>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</si>
  <si>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</si>
  <si>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</si>
  <si>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</si>
  <si>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</si>
  <si>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</si>
  <si>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</si>
  <si>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</si>
  <si>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</si>
  <si>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</si>
  <si>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</si>
  <si>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</si>
  <si>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</si>
  <si>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</si>
  <si>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</si>
  <si>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</si>
  <si>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</si>
  <si>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</si>
  <si>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</si>
  <si>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</si>
  <si>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</si>
  <si>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</si>
  <si>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</si>
  <si>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</si>
  <si>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</si>
  <si>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</si>
  <si>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</si>
  <si>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</si>
  <si>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</si>
  <si>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</si>
  <si>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</si>
  <si>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</si>
  <si>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</si>
  <si>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</si>
  <si>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</si>
  <si>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</si>
  <si>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</si>
  <si>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</si>
  <si>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</si>
  <si>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</si>
  <si>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</si>
  <si>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</si>
  <si>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</si>
  <si>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</si>
  <si>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</si>
  <si>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</si>
  <si>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</si>
  <si>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</si>
  <si>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</si>
  <si>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</si>
  <si>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</si>
  <si>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</si>
  <si>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</si>
  <si>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</si>
  <si>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</si>
  <si>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</si>
  <si>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</si>
  <si>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</si>
  <si>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</si>
  <si>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</si>
  <si>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</si>
  <si>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</si>
  <si>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</si>
  <si>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</si>
  <si>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</si>
  <si>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</si>
  <si>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</si>
  <si>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</si>
  <si>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</si>
  <si>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</si>
  <si>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</si>
  <si>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</si>
  <si>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</si>
  <si>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</si>
  <si>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</si>
  <si>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</si>
  <si>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</si>
  <si>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</si>
  <si>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</si>
  <si>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</si>
  <si>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</si>
  <si>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</si>
  <si>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</si>
  <si>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</si>
  <si>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</si>
  <si>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</si>
  <si>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</si>
  <si>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</si>
  <si>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</si>
  <si>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</si>
  <si>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</si>
  <si>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</si>
  <si>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</si>
  <si>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</si>
  <si>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</si>
  <si>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</si>
  <si>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</si>
  <si>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</si>
  <si>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</si>
  <si>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</si>
  <si>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</si>
  <si>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</si>
  <si>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</si>
  <si>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</si>
  <si>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</si>
  <si>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</si>
  <si>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</si>
  <si>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</si>
  <si>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</si>
  <si>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</si>
  <si>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</si>
  <si>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</si>
  <si>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</si>
  <si>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</si>
  <si>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</si>
  <si>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</si>
  <si>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</si>
  <si>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</si>
  <si>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</si>
  <si>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</si>
  <si>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</si>
  <si>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</si>
  <si>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</si>
  <si>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</si>
  <si>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</si>
  <si>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</si>
  <si>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</si>
  <si>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</si>
  <si>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</si>
  <si>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</si>
  <si>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</si>
  <si>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</si>
  <si>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</si>
  <si>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</si>
  <si>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</si>
  <si>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</si>
  <si>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</si>
  <si>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</si>
  <si>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</si>
  <si>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</si>
  <si>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</si>
  <si>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</si>
  <si>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</si>
  <si>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</si>
  <si>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</si>
  <si>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</si>
  <si>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</si>
  <si>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</si>
  <si>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</si>
  <si>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</si>
  <si>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</si>
  <si>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</si>
  <si>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</si>
  <si>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</si>
  <si>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</si>
  <si>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</si>
  <si>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</si>
  <si>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</si>
  <si>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</si>
  <si>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</si>
  <si>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</si>
  <si>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</si>
  <si>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</si>
  <si>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</si>
  <si>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</si>
  <si>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</si>
  <si>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</si>
  <si>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</si>
  <si>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</si>
  <si>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</si>
  <si>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</si>
  <si>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</si>
  <si>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</si>
  <si>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</si>
  <si>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</si>
  <si>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</si>
  <si>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</si>
  <si>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</si>
  <si>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</si>
  <si>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</si>
  <si>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</si>
  <si>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</si>
  <si>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</si>
  <si>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</si>
  <si>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</si>
  <si>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</si>
  <si>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</si>
  <si>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</si>
  <si>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</si>
  <si>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</si>
  <si>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</si>
  <si>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</si>
  <si>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</si>
  <si>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</si>
  <si>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</si>
  <si>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</si>
  <si>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</si>
  <si>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</si>
  <si>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</si>
  <si>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</si>
  <si>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</si>
  <si>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</si>
  <si>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</si>
  <si>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</si>
  <si>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</si>
  <si>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</si>
  <si>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</si>
  <si>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</si>
  <si>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</si>
  <si>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</si>
  <si>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</si>
  <si>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</si>
  <si>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</si>
  <si>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</si>
  <si>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</si>
  <si>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</si>
  <si>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</si>
  <si>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</si>
  <si>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</si>
  <si>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</si>
  <si>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</si>
  <si>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</si>
  <si>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</si>
  <si>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</si>
  <si>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</si>
  <si>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</si>
  <si>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</si>
  <si>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</si>
  <si>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</si>
  <si>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</si>
  <si>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</si>
  <si>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</si>
  <si>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</si>
  <si>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</si>
  <si>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</si>
  <si>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</si>
  <si>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</si>
  <si>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</si>
  <si>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</si>
  <si>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</si>
  <si>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</si>
  <si>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</si>
  <si>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</si>
  <si>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</si>
  <si>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</si>
  <si>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</si>
  <si>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</si>
  <si>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</si>
  <si>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</si>
  <si>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</si>
  <si>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</si>
  <si>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</si>
  <si>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</si>
  <si>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</si>
  <si>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</si>
  <si>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</si>
  <si>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</si>
  <si>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</si>
  <si>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</si>
  <si>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</si>
  <si>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</si>
  <si>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</si>
  <si>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</si>
  <si>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</si>
  <si>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</si>
  <si>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</si>
  <si>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</si>
  <si>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</si>
  <si>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</si>
  <si>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</si>
  <si>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</si>
  <si>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</si>
  <si>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</si>
  <si>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</si>
  <si>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</si>
  <si>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</si>
  <si>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</si>
  <si>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</si>
  <si>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</si>
  <si>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</si>
  <si>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</si>
  <si>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</si>
  <si>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</si>
  <si>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</si>
  <si>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</si>
  <si>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</si>
  <si>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</si>
  <si>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</si>
  <si>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</si>
  <si>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</si>
  <si>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</si>
  <si>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</si>
  <si>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</si>
  <si>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</si>
  <si>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</si>
  <si>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</si>
  <si>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</si>
  <si>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</si>
  <si>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</si>
  <si>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</si>
  <si>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</si>
  <si>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</si>
  <si>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</si>
  <si>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</si>
  <si>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</si>
  <si>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</si>
  <si>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</si>
  <si>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</si>
  <si>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</si>
  <si>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</si>
  <si>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</si>
  <si>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</si>
  <si>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</si>
  <si>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</si>
  <si>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</si>
  <si>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</si>
  <si>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</si>
  <si>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</si>
  <si>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</si>
  <si>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</si>
  <si>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</si>
  <si>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</si>
  <si>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</si>
  <si>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</si>
  <si>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</si>
  <si>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</si>
  <si>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</si>
  <si>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</si>
  <si>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</si>
  <si>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</si>
  <si>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</si>
  <si>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</si>
  <si>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</si>
  <si>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</si>
  <si>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</si>
  <si>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</si>
  <si>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</si>
  <si>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</si>
  <si>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</si>
  <si>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</si>
  <si>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</si>
  <si>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</si>
  <si>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</si>
  <si>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</si>
  <si>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</si>
  <si>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</si>
  <si>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</si>
  <si>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</si>
  <si>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</si>
  <si>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</si>
  <si>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</si>
  <si>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</si>
  <si>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</si>
  <si>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</si>
  <si>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</si>
  <si>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</si>
  <si>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</si>
  <si>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</si>
  <si>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</si>
  <si>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</si>
  <si>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</si>
  <si>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</si>
  <si>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</si>
  <si>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</si>
  <si>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</si>
  <si>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</si>
  <si>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</si>
  <si>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</si>
  <si>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</si>
  <si>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</si>
  <si>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</si>
  <si>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</si>
  <si>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</si>
  <si>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</si>
  <si>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</si>
  <si>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</si>
  <si>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</si>
  <si>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</si>
  <si>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</si>
  <si>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</si>
  <si>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</si>
  <si>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</si>
  <si>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</si>
  <si>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</si>
  <si>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</si>
  <si>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</si>
  <si>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</si>
  <si>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</si>
  <si>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</si>
  <si>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</si>
  <si>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</si>
  <si>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</si>
  <si>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</si>
  <si>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</si>
  <si>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</si>
  <si>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</si>
  <si>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</si>
  <si>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</si>
  <si>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</si>
  <si>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</si>
  <si>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</si>
  <si>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</si>
  <si>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</si>
  <si>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</si>
  <si>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</si>
  <si>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</si>
  <si>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</si>
  <si>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</si>
  <si>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</si>
  <si>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</si>
  <si>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</si>
  <si>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</si>
  <si>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</si>
  <si>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</si>
  <si>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</si>
  <si>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</si>
  <si>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</si>
  <si>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</si>
  <si>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</si>
  <si>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</si>
  <si>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</si>
  <si>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</si>
  <si>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</si>
  <si>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</si>
  <si>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</si>
  <si>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</si>
  <si>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</si>
  <si>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</si>
  <si>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</si>
  <si>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</si>
  <si>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</si>
  <si>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</si>
  <si>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</si>
  <si>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</si>
  <si>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</si>
  <si>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</si>
  <si>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</si>
  <si>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</si>
  <si>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</si>
  <si>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</si>
  <si>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</si>
  <si>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</si>
  <si>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</si>
  <si>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</si>
  <si>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</si>
  <si>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</si>
  <si>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</si>
  <si>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</si>
  <si>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</si>
  <si>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</si>
  <si>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</si>
  <si>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</si>
  <si>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</si>
  <si>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</si>
  <si>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</si>
  <si>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</si>
  <si>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</si>
  <si>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</si>
  <si>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</si>
  <si>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</si>
  <si>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</si>
  <si>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</si>
  <si>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</si>
  <si>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</si>
  <si>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</si>
  <si>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</si>
  <si>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</si>
  <si>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</si>
  <si>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</si>
  <si>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</si>
  <si>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</si>
  <si>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</si>
  <si>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</si>
  <si>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</si>
  <si>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</si>
  <si>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</si>
  <si>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</si>
  <si>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</si>
  <si>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</si>
  <si>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</si>
  <si>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</si>
  <si>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</si>
  <si>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</si>
  <si>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</si>
  <si>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</si>
  <si>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</si>
  <si>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</si>
  <si>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</si>
  <si>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</si>
  <si>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</si>
  <si>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</si>
  <si>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</si>
  <si>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</si>
  <si>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</si>
  <si>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</si>
  <si>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</si>
  <si>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</si>
  <si>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</si>
  <si>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</si>
  <si>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</si>
  <si>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</si>
  <si>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</si>
  <si>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</si>
  <si>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</si>
  <si>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</si>
  <si>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</si>
  <si>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</si>
  <si>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</si>
  <si>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</si>
  <si>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</si>
  <si>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</si>
  <si>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</si>
  <si>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</si>
  <si>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</si>
  <si>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</si>
  <si>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</si>
  <si>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</si>
  <si>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</si>
  <si>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</si>
  <si>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</si>
  <si>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</si>
  <si>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</si>
  <si>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</si>
  <si>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</si>
  <si>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</si>
  <si>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</si>
  <si>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</si>
  <si>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</si>
  <si>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</si>
  <si>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</si>
  <si>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</si>
  <si>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</si>
  <si>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</si>
  <si>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</si>
  <si>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</si>
  <si>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</si>
  <si>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</si>
  <si>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</si>
  <si>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</si>
  <si>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</si>
  <si>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</si>
  <si>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</si>
  <si>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</si>
  <si>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</si>
  <si>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</si>
  <si>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</si>
  <si>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</si>
  <si>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</si>
  <si>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</si>
  <si>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</si>
  <si>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</si>
  <si>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</si>
  <si>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</si>
  <si>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</si>
  <si>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</si>
  <si>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</si>
  <si>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</si>
  <si>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</si>
  <si>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</si>
  <si>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</si>
  <si>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</si>
  <si>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</si>
  <si>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</si>
  <si>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</si>
  <si>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</si>
  <si>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</si>
  <si>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</si>
  <si>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</si>
  <si>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</si>
  <si>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</si>
  <si>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</si>
  <si>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</si>
  <si>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</si>
  <si>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</si>
  <si>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</si>
  <si>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</si>
  <si>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</si>
  <si>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</si>
  <si>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</si>
  <si>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</si>
  <si>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</si>
  <si>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</si>
  <si>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</si>
  <si>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</si>
  <si>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</si>
  <si>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</si>
  <si>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</si>
  <si>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</si>
  <si>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</si>
  <si>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</si>
  <si>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</si>
  <si>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</si>
  <si>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</si>
  <si>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</si>
  <si>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</si>
  <si>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</si>
  <si>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</si>
  <si>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</si>
  <si>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</si>
  <si>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</si>
  <si>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</si>
  <si>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</si>
  <si>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</si>
  <si>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</si>
  <si>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</si>
  <si>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</si>
  <si>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</si>
  <si>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</si>
  <si>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</si>
  <si>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</si>
  <si>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</si>
  <si>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</si>
  <si>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</si>
  <si>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</si>
  <si>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</si>
  <si>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</si>
  <si>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</si>
  <si>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</si>
  <si>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</si>
  <si>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</si>
  <si>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</si>
  <si>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</si>
  <si>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</si>
  <si>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</si>
  <si>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</si>
  <si>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</si>
  <si>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</si>
  <si>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</si>
  <si>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</si>
  <si>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</si>
  <si>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</si>
  <si>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</si>
  <si>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</si>
  <si>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</si>
  <si>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</si>
  <si>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</si>
  <si>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</si>
  <si>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</si>
  <si>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</si>
  <si>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</si>
  <si>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</si>
  <si>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</si>
  <si>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</si>
  <si>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</si>
  <si>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</si>
  <si>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</si>
  <si>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</si>
  <si>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</si>
  <si>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</si>
  <si>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</si>
  <si>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</si>
  <si>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</si>
  <si>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</si>
  <si>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</si>
  <si>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</si>
  <si>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</si>
  <si>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</si>
  <si>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</si>
  <si>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</si>
  <si>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</si>
  <si>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</si>
  <si>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</si>
  <si>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</si>
  <si>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</si>
  <si>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</si>
  <si>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</si>
  <si>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</si>
  <si>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</si>
  <si>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</si>
  <si>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</si>
  <si>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</si>
  <si>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</si>
  <si>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</si>
  <si>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</si>
  <si>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</si>
  <si>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</si>
  <si>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</si>
  <si>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</si>
  <si>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</si>
  <si>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</si>
  <si>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</si>
  <si>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</si>
  <si>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</si>
  <si>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</si>
  <si>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</si>
  <si>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</si>
  <si>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</si>
  <si>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</si>
  <si>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</si>
  <si>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</si>
  <si>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</si>
  <si>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</si>
  <si>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</si>
  <si>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</si>
  <si>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</si>
  <si>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</si>
  <si>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</si>
  <si>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</si>
  <si>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</si>
  <si>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</si>
  <si>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</si>
  <si>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</si>
  <si>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</si>
  <si>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</si>
  <si>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</si>
  <si>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</si>
  <si>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</si>
  <si>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</si>
  <si>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</si>
  <si>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</si>
  <si>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</si>
  <si>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</si>
  <si>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</si>
  <si>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</si>
  <si>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</si>
  <si>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</si>
  <si>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</si>
  <si>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</si>
  <si>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</si>
  <si>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</si>
  <si>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</si>
  <si>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</si>
  <si>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</si>
  <si>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</si>
  <si>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</si>
  <si>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</si>
  <si>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</si>
  <si>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</si>
  <si>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</si>
  <si>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</si>
  <si>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</si>
  <si>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</si>
  <si>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</si>
  <si>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</si>
  <si>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</si>
  <si>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</si>
  <si>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</si>
  <si>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</si>
  <si>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</si>
  <si>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</si>
  <si>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</si>
  <si>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</si>
  <si>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</si>
  <si>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</si>
  <si>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</si>
  <si>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</si>
  <si>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</si>
  <si>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</si>
  <si>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</si>
  <si>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</si>
  <si>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</si>
  <si>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</si>
  <si>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</si>
  <si>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</si>
  <si>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</si>
  <si>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</si>
  <si>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</si>
  <si>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</si>
  <si>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</si>
  <si>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</si>
  <si>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</si>
  <si>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</si>
  <si>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</si>
  <si>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</si>
  <si>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</si>
  <si>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</si>
  <si>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</si>
  <si>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</si>
  <si>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</si>
  <si>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</si>
  <si>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</si>
  <si>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</si>
  <si>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</si>
  <si>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</si>
  <si>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</si>
  <si>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</si>
  <si>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</si>
  <si>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</si>
  <si>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</si>
  <si>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</si>
  <si>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</si>
  <si>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</si>
  <si>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</si>
  <si>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</si>
  <si>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</si>
  <si>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</si>
  <si>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</si>
  <si>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</si>
  <si>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</si>
  <si>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</si>
  <si>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</si>
  <si>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</si>
  <si>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</si>
  <si>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</si>
  <si>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</si>
  <si>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</si>
  <si>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</si>
  <si>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</si>
  <si>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</si>
  <si>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</si>
  <si>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</si>
  <si>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</si>
  <si>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</si>
  <si>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</si>
  <si>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</si>
  <si>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</si>
  <si>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</si>
  <si>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</si>
  <si>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</si>
  <si>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</si>
  <si>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</si>
  <si>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</si>
  <si>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</si>
  <si>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</si>
  <si>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</si>
  <si>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</si>
  <si>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</si>
  <si>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</si>
  <si>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</si>
  <si>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</si>
  <si>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</si>
  <si>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</si>
  <si>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</si>
  <si>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</si>
  <si>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</si>
  <si>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</si>
  <si>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</si>
  <si>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</si>
  <si>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</si>
  <si>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</si>
  <si>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</si>
  <si>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</si>
  <si>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</si>
  <si>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</si>
  <si>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</si>
  <si>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</si>
  <si>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</si>
  <si>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</si>
  <si>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</si>
  <si>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</si>
  <si>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</si>
  <si>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</si>
  <si>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</si>
  <si>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</si>
  <si>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</si>
  <si>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</si>
  <si>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</si>
  <si>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</si>
  <si>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</si>
  <si>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</si>
  <si>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</si>
  <si>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</si>
  <si>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</si>
  <si>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</si>
  <si>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</si>
  <si>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</si>
  <si>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</si>
  <si>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</si>
  <si>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</si>
  <si>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</si>
  <si>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</si>
  <si>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</si>
  <si>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</si>
  <si>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</si>
  <si>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</si>
  <si>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</si>
  <si>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</si>
  <si>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</si>
  <si>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</si>
  <si>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</si>
  <si>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</si>
  <si>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</si>
  <si>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</si>
  <si>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</si>
  <si>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</si>
  <si>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</si>
  <si>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</si>
  <si>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</si>
  <si>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</si>
  <si>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</si>
  <si>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</si>
  <si>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</si>
  <si>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</si>
  <si>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</si>
  <si>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</si>
  <si>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</si>
  <si>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</si>
  <si>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</si>
  <si>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</si>
  <si>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</si>
  <si>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</si>
  <si>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</si>
  <si>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</si>
  <si>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</si>
  <si>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</si>
  <si>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</si>
  <si>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</si>
  <si>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</si>
  <si>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</si>
  <si>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</si>
  <si>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</si>
  <si>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</si>
  <si>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</si>
  <si>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</si>
  <si>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</si>
  <si>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</si>
  <si>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</si>
  <si>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</si>
  <si>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</si>
  <si>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</si>
  <si>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</si>
  <si>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</si>
  <si>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</si>
  <si>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</si>
  <si>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</si>
  <si>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</si>
  <si>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</si>
  <si>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</si>
  <si>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</si>
  <si>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</si>
  <si>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</si>
  <si>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</si>
  <si>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</si>
  <si>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</si>
  <si>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</si>
  <si>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</si>
  <si>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</si>
  <si>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</si>
  <si>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</si>
  <si>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</si>
  <si>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</si>
  <si>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</si>
  <si>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</si>
  <si>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</si>
  <si>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</si>
  <si>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</si>
  <si>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</si>
  <si>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</si>
  <si>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</si>
  <si>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</si>
  <si>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</si>
  <si>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</si>
  <si>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</si>
  <si>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</si>
  <si>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</si>
  <si>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</si>
  <si>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</si>
  <si>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</si>
  <si>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</si>
  <si>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</si>
  <si>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</si>
  <si>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</si>
  <si>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</si>
  <si>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</si>
  <si>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</si>
  <si>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</si>
  <si>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</si>
  <si>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</si>
  <si>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</si>
  <si>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</si>
  <si>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</si>
  <si>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</si>
  <si>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</si>
  <si>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</si>
  <si>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</si>
  <si>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</si>
  <si>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</si>
  <si>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</si>
  <si>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</si>
  <si>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</si>
  <si>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</si>
  <si>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</si>
  <si>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</si>
  <si>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</si>
  <si>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</si>
  <si>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</si>
  <si>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</si>
  <si>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</si>
  <si>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</si>
  <si>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</si>
  <si>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</si>
  <si>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</si>
  <si>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</si>
  <si>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</si>
  <si>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</si>
  <si>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</si>
  <si>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</si>
  <si>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</si>
  <si>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</si>
  <si>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</si>
  <si>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</si>
  <si>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</si>
  <si>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</si>
  <si>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</si>
  <si>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</si>
  <si>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</si>
  <si>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</si>
  <si>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</si>
  <si>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</si>
  <si>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</si>
  <si>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</si>
  <si>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</si>
  <si>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</si>
  <si>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</si>
  <si>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</si>
  <si>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</si>
  <si>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</si>
  <si>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</si>
  <si>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</si>
  <si>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</si>
  <si>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</si>
  <si>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</si>
  <si>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</si>
  <si>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</si>
  <si>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</si>
  <si>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</si>
  <si>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</si>
  <si>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</si>
  <si>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</si>
  <si>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</si>
  <si>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</si>
  <si>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</si>
  <si>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</si>
  <si>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</si>
  <si>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</si>
  <si>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</si>
  <si>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</si>
  <si>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</si>
  <si>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</si>
  <si>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</si>
  <si>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</si>
  <si>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</si>
  <si>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</si>
  <si>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</si>
  <si>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</si>
  <si>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</si>
  <si>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</si>
  <si>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</si>
  <si>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</si>
  <si>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</si>
  <si>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</si>
  <si>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</si>
  <si>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</si>
  <si>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</si>
  <si>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</si>
  <si>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</si>
  <si>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</si>
  <si>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</si>
  <si>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</si>
  <si>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</si>
  <si>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</si>
  <si>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</si>
  <si>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</si>
  <si>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</si>
  <si>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</si>
  <si>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</si>
  <si>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</si>
  <si>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</si>
  <si>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</si>
  <si>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</si>
  <si>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</si>
  <si>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</si>
  <si>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</si>
  <si>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</si>
  <si>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</si>
  <si>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</si>
  <si>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</si>
  <si>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</si>
  <si>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</si>
  <si>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</si>
  <si>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</si>
  <si>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</si>
  <si>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</si>
  <si>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</si>
  <si>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</si>
  <si>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</si>
  <si>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</si>
  <si>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</si>
  <si>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</si>
  <si>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</si>
  <si>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</si>
  <si>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</si>
  <si>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</si>
  <si>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</si>
  <si>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</si>
  <si>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</si>
  <si>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</si>
  <si>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</si>
  <si>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</si>
  <si>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</si>
  <si>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</si>
  <si>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</si>
  <si>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</si>
  <si>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</si>
  <si>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</si>
  <si>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</si>
  <si>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</si>
  <si>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</si>
  <si>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</si>
  <si>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</si>
  <si>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</si>
  <si>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</si>
  <si>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</si>
  <si>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</si>
  <si>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</si>
  <si>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</si>
  <si>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</si>
  <si>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</si>
  <si>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</si>
  <si>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</si>
  <si>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</si>
  <si>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</si>
  <si>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</si>
  <si>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</si>
  <si>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</si>
  <si>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</si>
  <si>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</si>
  <si>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</si>
  <si>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</si>
  <si>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</si>
  <si>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</si>
  <si>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</si>
  <si>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</si>
  <si>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</si>
  <si>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</si>
  <si>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</si>
  <si>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</si>
  <si>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</si>
  <si>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</si>
  <si>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</si>
  <si>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</si>
  <si>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</si>
  <si>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</si>
  <si>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</si>
  <si>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</si>
  <si>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</si>
  <si>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</si>
  <si>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</si>
  <si>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</si>
  <si>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</si>
  <si>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</si>
  <si>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</si>
  <si>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</si>
  <si>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</si>
  <si>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</si>
  <si>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</si>
  <si>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</si>
  <si>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</si>
  <si>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</si>
  <si>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</si>
  <si>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</si>
  <si>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</si>
  <si>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</si>
  <si>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</si>
  <si>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</si>
  <si>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</si>
  <si>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</si>
  <si>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</si>
  <si>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</si>
  <si>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</si>
  <si>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</si>
  <si>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</si>
  <si>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</si>
  <si>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</si>
  <si>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</si>
  <si>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</si>
  <si>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</si>
  <si>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</si>
  <si>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</si>
  <si>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</si>
  <si>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</si>
  <si>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</si>
  <si>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</si>
  <si>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</si>
  <si>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</si>
  <si>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</si>
  <si>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</si>
  <si>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</si>
  <si>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</si>
  <si>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</si>
  <si>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</si>
  <si>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</si>
  <si>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</si>
  <si>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</si>
  <si>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</si>
  <si>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</si>
  <si>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</si>
  <si>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</si>
  <si>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</si>
  <si>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</si>
  <si>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</si>
  <si>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</si>
  <si>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</si>
  <si>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</si>
  <si>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</si>
  <si>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</si>
  <si>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</si>
  <si>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</si>
  <si>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</si>
  <si>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</si>
  <si>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</si>
  <si>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</si>
  <si>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</si>
  <si>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</si>
  <si>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</si>
  <si>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</si>
  <si>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</si>
  <si>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</si>
  <si>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</si>
  <si>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</si>
  <si>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</si>
  <si>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</si>
  <si>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</si>
  <si>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</si>
  <si>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</si>
  <si>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</si>
  <si>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</si>
  <si>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</si>
  <si>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</si>
  <si>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</si>
  <si>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</si>
  <si>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</si>
  <si>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</si>
  <si>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</si>
  <si>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</si>
  <si>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</si>
  <si>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</si>
  <si>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</si>
  <si>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</si>
  <si>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</si>
  <si>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</si>
  <si>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</si>
  <si>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</si>
  <si>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</si>
  <si>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</si>
  <si>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</si>
  <si>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</si>
  <si>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</si>
  <si>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</si>
  <si>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</si>
  <si>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</si>
  <si>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</si>
  <si>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</si>
  <si>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</si>
  <si>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</si>
  <si>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</si>
  <si>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</si>
  <si>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</si>
  <si>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</si>
  <si>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</si>
  <si>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</si>
  <si>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</si>
  <si>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</si>
  <si>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</si>
  <si>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</si>
  <si>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</si>
  <si>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</si>
  <si>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</si>
  <si>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</si>
  <si>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</si>
  <si>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</si>
  <si>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</si>
  <si>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</si>
  <si>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</si>
  <si>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</si>
  <si>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</si>
  <si>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</si>
  <si>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</si>
  <si>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</si>
  <si>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</si>
  <si>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</si>
  <si>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</si>
  <si>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</si>
  <si>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</si>
  <si>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</si>
  <si>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</si>
  <si>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</si>
  <si>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</si>
  <si>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</si>
  <si>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</si>
  <si>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</si>
  <si>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</si>
  <si>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</si>
  <si>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</si>
  <si>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</si>
  <si>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</si>
  <si>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</si>
  <si>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</si>
  <si>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</si>
  <si>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</si>
  <si>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</si>
  <si>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</si>
  <si>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</si>
  <si>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</si>
  <si>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</si>
  <si>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</si>
  <si>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</si>
  <si>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</si>
  <si>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</si>
  <si>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</si>
  <si>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</si>
  <si>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</si>
  <si>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</si>
  <si>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</si>
  <si>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</si>
  <si>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</si>
  <si>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</si>
  <si>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</si>
  <si>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</si>
  <si>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</si>
  <si>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</si>
  <si>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</si>
  <si>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</si>
  <si>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</si>
  <si>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</si>
  <si>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</si>
  <si>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</si>
  <si>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</si>
  <si>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</si>
  <si>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</si>
  <si>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</si>
  <si>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</si>
  <si>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</si>
  <si>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</si>
  <si>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</si>
  <si>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</si>
  <si>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</si>
  <si>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</si>
  <si>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</si>
  <si>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</si>
  <si>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</si>
  <si>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</si>
  <si>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</si>
  <si>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</si>
  <si>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</si>
  <si>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</si>
  <si>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</si>
  <si>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</si>
  <si>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</si>
  <si>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</si>
  <si>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</si>
  <si>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</si>
  <si>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</si>
  <si>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</si>
  <si>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</si>
  <si>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</si>
  <si>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</si>
  <si>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</si>
  <si>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</si>
  <si>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</si>
  <si>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</si>
  <si>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</si>
  <si>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</si>
  <si>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</si>
  <si>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</si>
  <si>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</si>
  <si>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</si>
  <si>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</si>
  <si>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</si>
  <si>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</si>
  <si>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</si>
  <si>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</si>
  <si>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</si>
  <si>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</si>
  <si>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</si>
  <si>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</si>
  <si>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</si>
  <si>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</si>
  <si>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</si>
  <si>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</si>
  <si>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</si>
  <si>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</si>
  <si>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</si>
  <si>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</si>
  <si>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</si>
  <si>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</si>
  <si>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</si>
  <si>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</si>
  <si>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</si>
  <si>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</si>
  <si>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</si>
  <si>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</si>
  <si>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</si>
  <si>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</si>
  <si>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</si>
  <si>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</si>
  <si>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</si>
  <si>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</si>
  <si>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</si>
  <si>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</si>
  <si>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</si>
  <si>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</si>
  <si>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</si>
  <si>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</si>
  <si>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</si>
  <si>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</si>
  <si>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</si>
  <si>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</si>
  <si>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</si>
  <si>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</si>
  <si>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</si>
  <si>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</si>
  <si>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</si>
  <si>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</si>
  <si>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</si>
  <si>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</si>
  <si>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</si>
  <si>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</si>
  <si>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</si>
  <si>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</si>
  <si>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</si>
  <si>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</si>
  <si>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</si>
  <si>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</si>
  <si>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</si>
  <si>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</si>
  <si>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</si>
  <si>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</si>
  <si>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</si>
  <si>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</si>
  <si>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</si>
  <si>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</si>
  <si>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</si>
  <si>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</si>
  <si>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</si>
  <si>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</si>
  <si>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</si>
  <si>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</si>
  <si>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</si>
  <si>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</si>
  <si>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</si>
  <si>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</si>
  <si>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</si>
  <si>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</si>
  <si>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</si>
  <si>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</si>
  <si>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</si>
  <si>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</si>
  <si>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</si>
  <si>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</si>
  <si>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</si>
  <si>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</si>
  <si>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</si>
  <si>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</si>
  <si>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</si>
  <si>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</si>
  <si>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</si>
  <si>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</si>
  <si>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</si>
  <si>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</si>
  <si>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</si>
  <si>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</si>
  <si>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</si>
  <si>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</si>
  <si>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</si>
  <si>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</si>
  <si>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</si>
  <si>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</si>
  <si>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</si>
  <si>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</si>
  <si>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</si>
  <si>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</si>
  <si>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</si>
  <si>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</si>
  <si>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</si>
  <si>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</si>
  <si>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</si>
  <si>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</si>
  <si>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</si>
  <si>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</si>
  <si>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</si>
  <si>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</si>
  <si>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</si>
  <si>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</si>
  <si>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</si>
  <si>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</si>
  <si>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</si>
  <si>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</si>
  <si>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</si>
  <si>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</si>
  <si>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</si>
  <si>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</si>
  <si>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</si>
  <si>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</si>
  <si>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</si>
  <si>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</si>
  <si>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</si>
  <si>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</si>
  <si>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</si>
  <si>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</si>
  <si>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</si>
  <si>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</si>
  <si>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</si>
  <si>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</si>
  <si>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</si>
  <si>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</si>
  <si>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</si>
  <si>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</si>
  <si>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</si>
  <si>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</si>
  <si>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</si>
  <si>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</si>
  <si>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</si>
  <si>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</si>
  <si>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</si>
  <si>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</si>
  <si>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</si>
  <si>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</si>
  <si>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</si>
  <si>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</si>
  <si>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</si>
  <si>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</si>
  <si>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</si>
  <si>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</si>
  <si>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</si>
  <si>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</si>
  <si>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</si>
  <si>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</si>
  <si>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</si>
  <si>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</si>
  <si>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</si>
  <si>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</si>
  <si>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</si>
  <si>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</si>
  <si>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</si>
  <si>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</si>
  <si>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</si>
  <si>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</si>
  <si>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</si>
  <si>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</si>
  <si>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</si>
  <si>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</si>
  <si>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</si>
  <si>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</si>
  <si>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</si>
  <si>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</si>
  <si>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</si>
  <si>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</si>
  <si>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</si>
  <si>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</si>
  <si>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</si>
  <si>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</si>
  <si>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</si>
  <si>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</si>
  <si>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</si>
  <si>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</si>
  <si>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</si>
  <si>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</si>
  <si>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</si>
  <si>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</si>
  <si>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</si>
  <si>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</si>
  <si>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</si>
  <si>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</si>
  <si>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</si>
  <si>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</si>
  <si>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</si>
  <si>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</si>
  <si>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</si>
  <si>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</si>
  <si>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</si>
  <si>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</si>
  <si>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</si>
  <si>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</si>
  <si>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</si>
  <si>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</si>
  <si>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</si>
  <si>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</si>
  <si>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</si>
  <si>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</si>
  <si>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</si>
  <si>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</si>
  <si>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</si>
  <si>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</si>
  <si>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</si>
  <si>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</si>
  <si>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</si>
  <si>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</si>
  <si>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</si>
  <si>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</si>
  <si>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</si>
  <si>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</si>
  <si>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</si>
  <si>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</si>
  <si>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</si>
  <si>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</si>
  <si>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</si>
  <si>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</si>
  <si>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</si>
  <si>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</si>
  <si>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</si>
  <si>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</si>
  <si>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</si>
  <si>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</si>
  <si>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</si>
  <si>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</si>
  <si>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</si>
  <si>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</si>
  <si>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</si>
  <si>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</si>
  <si>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</si>
  <si>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</si>
  <si>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</si>
  <si>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</si>
  <si>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</si>
  <si>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</si>
  <si>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</si>
  <si>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</si>
  <si>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</si>
  <si>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</si>
  <si>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</si>
  <si>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</si>
  <si>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</si>
  <si>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</si>
  <si>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</si>
  <si>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</si>
  <si>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</si>
  <si>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</si>
  <si>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</si>
  <si>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</si>
  <si>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</si>
  <si>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</si>
  <si>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</si>
  <si>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</si>
  <si>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</si>
  <si>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</si>
  <si>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</si>
  <si>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</si>
  <si>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10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</si>
  <si>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</si>
  <si>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</si>
  <si>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</si>
  <si>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</si>
  <si>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</si>
  <si>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</si>
  <si>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</si>
  <si>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</si>
  <si>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</si>
  <si>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</si>
  <si>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</si>
  <si>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</si>
  <si>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</si>
  <si>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</si>
  <si>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</si>
  <si>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</si>
  <si>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</si>
  <si>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</si>
  <si>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30 min</t>
  </si>
  <si>
    <t xml:space="preserve">no pcm </t>
  </si>
  <si>
    <t>jed0553</t>
  </si>
  <si>
    <t>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</si>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</sst>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340.18224999999802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5.0594907406775746E-2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46003.130675925924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46003.130675925924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46003.130675925924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46003.130675925924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46003.130675925924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46003.130675925924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46003.130675925924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46003.130675925924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46003.130675925924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46003.130675925924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46003.130675925924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46003.130675925924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46003.130675925924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46003.130675925924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46003.130675925924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46003.130675925924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46003.130675925924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46003.130675925924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46003.130675925924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46003.130675925924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46003.130675925924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46003.130675925924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46003.130675925924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46003.130675925924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46003.130675925924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46003.130675925924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46003.130675925924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46003.130675925924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46003.130675925924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46003.130675925924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46003.130675925924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46003.130675925924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46003.130675925924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46003.130675925924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46003.130675925924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46003.130675925924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46003.130675925924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46003.130675925924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46003.130675925924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46003.130675925924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46003.130675925924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46003.130675925924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46003.130675925924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46003.130675925924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46003.130675925924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46003.130675925924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46003.130675925924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46003.130675925924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46003.130675925924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46003.130675925924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46003.130675925924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46003.130675925924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46003.130675925924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46003.130675925924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46003.130675925924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46003.130675925924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46003.130675925924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46003.130675925924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46003.130675925924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46003.130675925924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46003.130675925924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46003.130675925924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46003.130675925924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46003.130675925924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46003.130675925924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46003.130675925924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46003.130675925924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46003.130675925924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46003.130675925924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46003.130675925924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46003.130675925924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46003.130675925924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46003.130675925924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46003.130675925924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46003.130675925924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46003.130675925924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46003.130675925924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46003.130675925924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46003.130675925924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46003.130675925924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46003.130675925924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46003.130675925924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46003.130675925924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46003.130675925924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46003.130675925924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46003.130675925924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46003.130675925924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46003.130675925924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46003.130675925924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46003.130675925924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46003.130675925924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46003.130675925924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46003.130675925924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46003.130675925924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46003.130675925924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46003.130675925924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46003.130675925924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46003.130675925924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46003.130675925924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46003.130675925924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46003.130675925924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46003.130675925924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46003.130675925924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46003.130675925924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46003.130675925924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46003.130675925924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46003.130675925924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46003.130675925924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46003.130675925924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46003.130675925924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46003.130675925924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46003.130675925924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46003.130675925924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46003.130675925924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46003.130675925924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46003.130675925924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46003.130675925924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46003.130675925924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46003.130675925924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46003.130675925924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46003.130675925924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46003.130675925924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46003.130675925924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46003.130675925924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46003.130675925924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46003.130675925924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46003.130675925924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46003.130675925924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46003.130675925924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46003.130675925924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46003.130675925924</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43700DE4-1DF5-400B-B17D-EEA5D5765834}"/>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178.13083796296269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18.743256944442692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5.7752939814818092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2.2987662037048722</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46003.130675925924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46003.130675925924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46003.130675925924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46003.130675925924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46003.130675925924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46003.130675925924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46003.130675925924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46003.130675925924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46003.130675925924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46003.130675925924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46003.130675925924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46003.130675925924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46003.130675925924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46003.130675925924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46003.130675925924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46003.130675925924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46003.130675925924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46003.130675925924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46003.130675925924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46003.130675925924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46003.130675925924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46003.130675925924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46003.130675925924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46003.130675925924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46003.130675925924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46003.130675925924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46003.130675925924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46003.130675925924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46003.130675925924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46003.130675925924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46003.130675925924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46003.130675925924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46003.130675925924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46003.130675925924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46003.130675925924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46003.130675925924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46003.130675925924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46003.130675925924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46003.130675925924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46003.130675925924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46003.130675925924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46003.130675925924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46003.130675925924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46003.130675925924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46003.130675925924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46003.130675925924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46003.130675925924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46003.130675925924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46003.130675925924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46003.130675925924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46003.130675925924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46003.130675925924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46003.130675925924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46003.130675925924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46003.130675925924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46003.130675925924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46003.130675925924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46003.130675925924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46003.130675925924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46003.130675925924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46003.130675925924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46003.130675925924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46003.130675925924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46003.130675925924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46003.130675925924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46003.130675925924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46003.130675925924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46003.130675925924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46003.130675925924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46003.130675925924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46003.130675925924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46003.130675925924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46003.130675925924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46003.130675925924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46003.130675925924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46003.130675925924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46003.130675925924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46003.130675925924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46003.130675925924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46003.130675925924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46003.130675925924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46003.130675925924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46003.130675925924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46003.130675925924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46003.130675925924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46003.130675925924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46003.130675925924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46003.130675925924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46003.130675925924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46003.130675925924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46003.130675925924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46003.130675925924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46003.130675925924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46003.130675925924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46003.130675925924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46003.130675925924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46003.130675925924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46003.130675925924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46003.130675925924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46003.130675925924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46003.130675925924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46003.130675925924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46003.130675925924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46003.130675925924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46003.130675925924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46003.130675925924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46003.130675925924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46003.130675925924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46003.130675925924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46003.130675925924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46003.130675925924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46003.130675925924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46003.130675925924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46003.130675925924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46003.130675925924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46003.130675925924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46003.130675925924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46003.130675925924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46003.130675925924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46003.130675925924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46003.130675925924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46003.130675925924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46003.130675925924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46003.130675925924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46003.130675925924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46003.130675925924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46003.130675925924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46003.130675925924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46003.130675925924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46003.130675925924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46003.130675925924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46003.130675925924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46003.130675925924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46003.130675925924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46003.130675925924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46003.130675925924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46003.130675925924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46003.130675925924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46003.130675925924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46003.130675925924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46003.130675925924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46003.130675925924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46003.130675925924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46003.130675925924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46003.130675925924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46003.130675925924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46003.130675925924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46003.130675925924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46003.130675925924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46003.130675925924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46003.130675925924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46003.130675925924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46003.130675925924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46003.130675925924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46003.130675925924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46003.130675925924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46003.130675925924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46003.130675925924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46003.130675925924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46003.130675925924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46003.130675925924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46003.130675925924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46003.130675925924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46003.130675925924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46003.130675925924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46003.130675925924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46003.130675925924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46003.130675925924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46003.130675925924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46003.130675925924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46003.130675925924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46003.130675925924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46003.130675925924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46003.130675925924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46003.130675925924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46003.130675925924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46003.130675925924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46003.130675925924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46003.130675925924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46003.130675925924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46003.130675925924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46003.130675925924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46003.130675925924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46003.130675925924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46003.130675925924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46003.130675925924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46003.130675925924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46003.130675925924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46003.130675925924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46003.130675925924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46003.130675925924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46003.130675925924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46003.130675925924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46003.130675925924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46003.130675925924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46003.130675925924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46003.130675925924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46003.130675925924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46003.130675925924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46003.130675925924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46003.130675925924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46003.130675925924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46003.130675925924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46003.130675925924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46003.130675925924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46003.130675925924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46003.130675925924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46003.130675925924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46003.130675925924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46003.130675925924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46003.130675925924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46003.130675925924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46003.130675925924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46003.130675925924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46003.130675925924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46003.130675925924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46003.130675925924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46003.130675925924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46003.130675925924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46003.130675925924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46003.130675925924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46003.130675925924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46003.130675925924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46003.130675925924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46003.130675925924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46003.130675925924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46003.130675925924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46003.130675925924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46003.130675925924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46003.130675925924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46003.130675925924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46003.130675925924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46003.130675925924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46003.130675925924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46003.130675925924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46003.130675925924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46003.130675925924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46003.130675925924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46003.130675925924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46003.130675925924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46003.130675925924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46003.130675925924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46003.130675925924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46003.130675925924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46003.130675925924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46003.130675925924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46003.130675925924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46003.130675925924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46003.130675925924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46003.130675925924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46003.130675925924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46003.130675925924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46003.130675925924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46003.130675925924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46003.130675925924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46003.130675925924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46003.130675925924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46003.130675925924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46003.130675925924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46003.130675925924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46003.130675925924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46003.130675925924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46003.130675925924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46003.130675925924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46003.130675925924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46003.130675925924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46003.130675925924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46003.130675925924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46003.130675925924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46003.130675925924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46003.130675925924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46003.130675925924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46003.130675925924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46003.130675925924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46003.130675925924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46003.130675925924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46003.130675925924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46003.130675925924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46003.130675925924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46003.130675925924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46003.130675925924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46003.130675925924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46003.130675925924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46003.130675925924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46003.130675925924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46003.130675925924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46003.130675925924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46003.130675925924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46003.130675925924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46003.130675925924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46003.130675925924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46003.130675925924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46003.130675925924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46003.130675925924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46003.130675925924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46003.130675925924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46003.130675925924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46003.130675925924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46003.130675925924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46003.130675925924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46003.130675925924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46003.130675925924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46003.130675925924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46003.130675925924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46003.130675925924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46003.130675925924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46003.130675925924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46003.130675925924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46003.130675925924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46003.130675925924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46003.130675925924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46003.130675925924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46003.130675925924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46003.130675925924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46003.130675925924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46003.130675925924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46003.130675925924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46003.130675925924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46003.130675925924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46003.130675925924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46003.130675925924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46003.130675925924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46003.130675925924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46003.130675925924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46003.130675925924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46003.130675925924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46003.130675925924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46003.130675925924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46003.130675925924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46003.130675925924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46003.130675925924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46003.130675925924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46003.130675925924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46003.130675925924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46003.130675925924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46003.130675925924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46003.130675925924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46003.130675925924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46003.130675925924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46003.130675925924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46003.130675925924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46003.130675925924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46003.130675925924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46003.130675925924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46003.130675925924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46003.130675925924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46003.130675925924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46003.130675925924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46003.130675925924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46003.130675925924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46003.130675925924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46003.130675925924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46003.130675925924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46003.130675925924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46003.130675925924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46003.130675925924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46003.130675925924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46003.130675925924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46003.130675925924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46003.130675925924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46003.130675925924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46003.130675925924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46003.130675925924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46003.130675925924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46003.130675925924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46003.130675925924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46003.130675925924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46003.130675925924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46003.130675925924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46003.130675925924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46003.130675925924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46003.130675925924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46003.130675925924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46003.130675925924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46003.130675925924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46003.130675925924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46003.130675925924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46003.130675925924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46003.130675925924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46003.130675925924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46003.130675925924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46003.130675925924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46003.130675925924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46003.130675925924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46003.130675925924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46003.130675925924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46003.130675925924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46003.130675925924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46003.130675925924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46003.130675925924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46003.130675925924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46003.130675925924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46003.130675925924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46003.130675925924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46003.130675925924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46003.130675925924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46003.130675925924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46003.130675925924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46003.130675925924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46003.130675925924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46003.130675925924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46003.130675925924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46003.130675925924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46003.130675925924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46003.130675925924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46003.130675925924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46003.130675925924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46003.130675925924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46003.130675925924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46003.130675925924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46003.130675925924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46003.130675925924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46003.130675925924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46003.130675925924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46003.130675925924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46003.130675925924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46003.130675925924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46003.130675925924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46003.130675925924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46003.130675925924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46003.130675925924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46003.130675925924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46003.130675925924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46003.130675925924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46003.130675925924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46003.130675925924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46003.130675925924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46003.130675925924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46003.130675925924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46003.130675925924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46003.130675925924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46003.130675925924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46003.130675925924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46003.130675925924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46003.130675925924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46003.130675925924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46003.130675925924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46003.130675925924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46003.130675925924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46003.130675925924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46003.130675925924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46003.130675925924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46003.130675925924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46003.130675925924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46003.130675925924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46003.130675925924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46003.130675925924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46003.130675925924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46003.130675925924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46003.130675925924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46003.130675925924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46003.130675925924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46003.130675925924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46003.130675925924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46003.130675925924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46003.130675925924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46003.130675925924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46003.130675925924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46003.130675925924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46003.130675925924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46003.130675925924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46003.130675925924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46003.130675925924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46003.130675925924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46003.130675925924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46003.130675925924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46003.130675925924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46003.130675925924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46003.130675925924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46003.130675925924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46003.130675925924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46003.130675925924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46003.130675925924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46003.130675925924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46003.130675925924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46003.130675925924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46003.130675925924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46003.130675925924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46003.130675925924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46003.130675925924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46003.130675925924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46003.130675925924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46003.130675925924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46003.130675925924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46003.130675925924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46003.130675925924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46003.130675925924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46003.130675925924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46003.130675925924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46003.130675925924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46003.130675925924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46003.130675925924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46003.130675925924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46003.130675925924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46003.130675925924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46003.130675925924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46003.130675925924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46003.130675925924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46003.130675925924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46003.130675925924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46003.130675925924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46003.130675925924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46003.130675925924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46003.130675925924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46003.130675925924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46003.130675925924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46003.130675925924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46003.130675925924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46003.130675925924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46003.130675925924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46003.130675925924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46003.130675925924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46003.130675925924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46003.130675925924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46003.130675925924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46003.130675925924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46003.130675925924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46003.130675925924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46003.130675925924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46003.130675925924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46003.130675925924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46003.130675925924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46003.130675925924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46003.130675925924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46003.130675925924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46003.130675925924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46003.130675925924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46003.130675925924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46003.130675925924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46003.130675925924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46003.130675925924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46003.130675925924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46003.130675925924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46003.130675925924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46003.130675925924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46003.130675925924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46003.130675925924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46003.130675925924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46003.130675925924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46003.130675925924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46003.130675925924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46003.130675925924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46003.130675925924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46003.130675925924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46003.130675925924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46003.130675925924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46003.130675925924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46003.130675925924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46003.130675925924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46003.130675925924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46003.130675925924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46003.130675925924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46003.130675925924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46003.130675925924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46003.130675925924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46003.130675925924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46003.130675925924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46003.130675925924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46003.130675925924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46003.130675925924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46003.130675925924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46003.130675925924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46003.130675925924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46003.130675925924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46003.130675925924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46003.130675925924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46003.130675925924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46003.130675925924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46003.130675925924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46003.130675925924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46003.130675925924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46003.130675925924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46003.130675925924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46003.130675925924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46003.130675925924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46003.130675925924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46003.130675925924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46003.130675925924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46003.130675925924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46003.130675925924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46003.130675925924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46003.130675925924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46003.130675925924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46003.130675925924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46003.130675925924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46003.130675925924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46003.130675925924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46003.130675925924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46003.130675925924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46003.130675925924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46003.130675925924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46003.130675925924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46003.130675925924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46003.130675925924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46003.130675925924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46003.130675925924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46003.130675925924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46003.130675925924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46003.130675925924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46003.130675925924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46003.130675925924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46003.130675925924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46003.130675925924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46003.130675925924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46003.130675925924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46003.130675925924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46003.130675925924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46003.130675925924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46003.130675925924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46003.130675925924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46003.130675925924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46003.130675925924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46003.130675925924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46003.130675925924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46003.130675925924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46003.130675925924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46003.130675925924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46003.130675925924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46003.130675925924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46003.130675925924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46003.130675925924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46003.130675925924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46003.130675925924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46003.130675925924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46003.130675925924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46003.130675925924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46003.130675925924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46003.130675925924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46003.130675925924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46003.130675925924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46003.130675925924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46003.130675925924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46003.130675925924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46003.130675925924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46003.130675925924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46003.130675925924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46003.130675925924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46003.130675925924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46003.130675925924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46003.130675925924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46003.130675925924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46003.130675925924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46003.130675925924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46003.130675925924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46003.130675925924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46003.130675925924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46003.130675925924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46003.130675925924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46003.130675925924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46003.130675925924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46003.130675925924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46003.130675925924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46003.130675925924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46003.130675925924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46003.130675925924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46003.130675925924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46003.130675925924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46003.130675925924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46003.130675925924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46003.130675925924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46003.130675925924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46003.130675925924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46003.130675925924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46003.130675925924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46003.130675925924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46003.130675925924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46003.130675925924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46003.130675925924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46003.130675925924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46003.130675925924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46003.130675925924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46003.130675925924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46003.130675925924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46003.130675925924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46003.130675925924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46003.130675925924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46003.130675925924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46003.130675925924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46003.130675925924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46003.130675925924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46003.130675925924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46003.130675925924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46003.130675925924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46003.130675925924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46003.130675925924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46003.130675925924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46003.130675925924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46003.130675925924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46003.130675925924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46003.130675925924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46003.130675925924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46003.130675925924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46003.130675925924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46003.130675925924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46003.130675925924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46003.130675925924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46003.130675925924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46003.130675925924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46003.130675925924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46003.130675925924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46003.130675925924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46003.130675925924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46003.130675925924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46003.130675925924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46003.130675925924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46003.130675925924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46003.130675925924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46003.130675925924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46003.130675925924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46003.130675925924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46003.130675925924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46003.130675925924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46003.130675925924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46003.130675925924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46003.130675925924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46003.130675925924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46003.130675925924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46003.130675925924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46003.130675925924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46003.130675925924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46003.130675925924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46003.130675925924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46003.130675925924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46003.130675925924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46003.130675925924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46003.130675925924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46003.130675925924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46003.130675925924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46003.130675925924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46003.130675925924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46003.130675925924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46003.130675925924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46003.130675925924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46003.130675925924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46003.130675925924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46003.130675925924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46003.130675925924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46003.130675925924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46003.130675925924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46003.130675925924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46003.130675925924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46003.130675925924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46003.130675925924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46003.130675925924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46003.130675925924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46003.130675925924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46003.130675925924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46003.130675925924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46003.130675925924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46003.130675925924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46003.130675925924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46003.130675925924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46003.130675925924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46003.130675925924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46003.130675925924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46003.130675925924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46003.130675925924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46003.130675925924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46003.130675925924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46003.130675925924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46003.130675925924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46003.130675925924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46003.130675925924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46003.130675925924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46003.130675925924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46003.130675925924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46003.130675925924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46003.130675925924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46003.130675925924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46003.130675925924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46003.130675925924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46003.130675925924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46003.130675925924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46003.130675925924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46003.130675925924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46003.130675925924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46003.130675925924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46003.130675925924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46003.130675925924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46003.130675925924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46003.130675925924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46003.130675925924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46003.130675925924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46003.130675925924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46003.130675925924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46003.130675925924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46003.130675925924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46003.130675925924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46003.130675925924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46003.130675925924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46003.130675925924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46003.130675925924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46003.130675925924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46003.130675925924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46003.130675925924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46003.130675925924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46003.130675925924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46003.130675925924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46003.130675925924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46003.130675925924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46003.130675925924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46003.130675925924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46003.130675925924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46003.130675925924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46003.130675925924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46003.130675925924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46003.130675925924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46003.130675925924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46003.130675925924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46003.130675925924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46003.130675925924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46003.130675925924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46003.130675925924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46003.130675925924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46003.130675925924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46003.130675925924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46003.130675925924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46003.130675925924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46003.130675925924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46003.130675925924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46003.130675925924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46003.130675925924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46003.130675925924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46003.130675925924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46003.130675925924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46003.130675925924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46003.130675925924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46003.130675925924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46003.130675925924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46003.130675925924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46003.130675925924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46003.130675925924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46003.130675925924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46003.130675925924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46003.130675925924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46003.130675925924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46003.130675925924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46003.130675925924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46003.130675925924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46003.130675925924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46003.130675925924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46003.130675925924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46003.130675925924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46003.130675925924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46003.130675925924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46003.130675925924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46003.130675925924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46003.130675925924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46003.130675925924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46003.130675925924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46003.130675925924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46003.130675925924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46003.130675925924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46003.130675925924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46003.130675925924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46003.130675925924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46003.130675925924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46003.130675925924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46003.130675925924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46003.130675925924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46003.130675925924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46003.130675925924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46003.130675925924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46003.130675925924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46003.130675925924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46003.130675925924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46003.130675925924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46003.130675925924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46003.130675925924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46003.130675925924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46003.130675925924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46003.130675925924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46003.130675925924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46003.130675925924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46003.130675925924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46003.130675925924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46003.130675925924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46003.130675925924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46003.130675925924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46003.130675925924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46003.130675925924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46003.130675925924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46003.130675925924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46003.130675925924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46003.130675925924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46003.130675925924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46003.130675925924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46003.130675925924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46003.130675925924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46003.130675925924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46003.130675925924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46003.130675925924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46003.130675925924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46003.130675925924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46003.130675925924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46003.130675925924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46003.130675925924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46003.130675925924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46003.130675925924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46003.130675925924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46003.130675925924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46003.130675925924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46003.130675925924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46003.130675925924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46003.130675925924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46003.130675925924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46003.130675925924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46003.130675925924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46003.130675925924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46003.130675925924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46003.130675925924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46003.130675925924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46003.130675925924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46003.130675925924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46003.130675925924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46003.130675925924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46003.130675925924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46003.130675925924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46003.130675925924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46003.130675925924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46003.130675925924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46003.130675925924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46003.130675925924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46003.130675925924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46003.130675925924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46003.130675925924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46003.130675925924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46003.130675925924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46003.130675925924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46003.130675925924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46003.130675925924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46003.130675925924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46003.130675925924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46003.130675925924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46003.130675925924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46003.130675925924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46003.130675925924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46003.130675925924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46003.130675925924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46003.130675925924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46003.130675925924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46003.130675925924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46003.130675925924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46003.130675925924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46003.130675925924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46003.130675925924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46003.130675925924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46003.130675925924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46003.130675925924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46003.130675925924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46003.130675925924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46003.130675925924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46003.130675925924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46003.130675925924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46003.130675925924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46003.130675925924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46003.130675925924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46003.130675925924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46003.130675925924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46003.130675925924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46003.130675925924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46003.130675925924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46003.130675925924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46003.130675925924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46003.130675925924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46003.130675925924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46003.130675925924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46003.130675925924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46003.130675925924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46003.130675925924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46003.130675925924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46003.130675925924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46003.130675925924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46003.130675925924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46003.130675925924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46003.130675925924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46003.130675925924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46003.130675925924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46003.130675925924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46003.130675925924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46003.130675925924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46003.130675925924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46003.130675925924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46003.130675925924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46003.130675925924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46003.130675925924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46003.130675925924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46003.130675925924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46003.130675925924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46003.130675925924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46003.130675925924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46003.130675925924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46003.130675925924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46003.130675925924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46003.130675925924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46003.130675925924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46003.130675925924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46003.130675925924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46003.130675925924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46003.130675925924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46003.130675925924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46003.130675925924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46003.130675925924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46003.130675925924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46003.130675925924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46003.130675925924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46003.130675925924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46003.130675925924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46003.130675925924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46003.130675925924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46003.130675925924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46003.130675925924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46003.130675925924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46003.130675925924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46003.130675925924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46003.130675925924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46003.130675925924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46003.130675925924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46003.130675925924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46003.130675925924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46003.130675925924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46003.130675925924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46003.130675925924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46003.130675925924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46003.130675925924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46003.130675925924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46003.130675925924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46003.130675925924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46003.130675925924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46003.130675925924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46003.130675925924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46003.130675925924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46003.130675925924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46003.130675925924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46003.130675925924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46003.130675925924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46003.130675925924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46003.130675925924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46003.130675925924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46003.130675925924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46003.130675925924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46003.130675925924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46003.130675925924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46003.130675925924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46003.130675925924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46003.130675925924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46003.130675925924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46003.130675925924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46003.130675925924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46003.130675925924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46003.130675925924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46003.130675925924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46003.130675925924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46003.130675925924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46003.130675925924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46003.130675925924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46003.130675925924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46003.130675925924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46003.130675925924</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299.64995833332796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4.3365324074038654</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10" ca="1" si="1">IFERROR(NOW()-F4,"")</f>
        <v>4.5259259255544748E-2</v>
      </c>
      <c r="H4" s="91">
        <v>46003.078032407408</v>
      </c>
      <c r="I4" s="106" t="str">
        <f>IFERROR(VLOOKUP(D4,DB!A:F,6,0),"")</f>
        <v>SCECO</v>
      </c>
      <c r="J4" s="106" t="str">
        <f>IFERROR(VLOOKUP(D4,DB!A:G,7,0),"")</f>
        <v>Good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46003.130675925924</v>
      </c>
      <c r="H5" s="91">
        <v>46003.055289351854</v>
      </c>
      <c r="I5" s="106" t="str">
        <f>IFERROR(VLOOKUP(D5,DB!A:F,6,0),"")</f>
        <v>SCECO</v>
      </c>
      <c r="J5" s="106" t="str">
        <f>IFERROR(VLOOKUP(D5,DB!A:G,7,0),"")</f>
        <v>Vandalized+Dead</v>
      </c>
      <c r="K5" s="93" t="s">
        <v>39131</v>
      </c>
      <c r="L5" s="87" t="str">
        <f>IFERROR(VLOOKUP(D5,DB!A:I,9,0),"")</f>
        <v>Latis</v>
      </c>
    </row>
    <row r="6" spans="1:16" ht="15" customHeight="1">
      <c r="A6" s="106"/>
      <c r="B6" s="106" t="str">
        <f>IFERROR(VLOOKUP(D6,DB!A:K,11,0),"")</f>
        <v/>
      </c>
      <c r="C6" s="89"/>
      <c r="D6" s="87"/>
      <c r="E6" s="90"/>
      <c r="F6" s="91"/>
      <c r="G6" s="92">
        <f t="shared" ca="1" si="1"/>
        <v>46003.130675925924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46003.130675925924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46003.130675925924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46003.130675925924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46003.130675925924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46003.130675925924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46003.130675925924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46003.130675925924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46003.130675925924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46003.130675925924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46003.130675925924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46003.130675925924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46003.130675925924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46003.130675925924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46003.130675925924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46003.130675925924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46003.130675925924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46003.130675925924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46003.130675925924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46003.130675925924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46003.130675925924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46003.130675925924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46003.130675925924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46003.130675925924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46003.130675925924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46003.130675925924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46003.130675925924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46003.130675925924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46003.130675925924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46003.130675925924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46003.130675925924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46003.130675925924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46003.130675925924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46003.130675925924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46003.130675925924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46003.130675925924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46003.130675925924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46003.130675925924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46003.130675925924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46003.130675925924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46003.130675925924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46003.130675925924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46003.130675925924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46003.130675925924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46003.130675925924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46003.130675925924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46003.130675925924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46003.130675925924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46003.130675925924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46003.130675925924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46003.130675925924</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111.29861574073584</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39111</v>
      </c>
      <c r="F3" s="38">
        <v>45926.188877314817</v>
      </c>
      <c r="G3" s="101">
        <f t="shared" ref="G3" ca="1" si="0">IFERROR(NOW()-F3,"")</f>
        <v>76.941798611107515</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39111</v>
      </c>
      <c r="F4" s="103">
        <v>45948.661111111112</v>
      </c>
      <c r="G4" s="104">
        <f t="shared" ref="G4" ca="1" si="1">IFERROR(NOW()-F4,"")</f>
        <v>54.469564814811747</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21.757377314810583</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6.0231874999954016</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1.0111620370371384</v>
      </c>
      <c r="H7" s="38">
        <v>46002.086875000001</v>
      </c>
      <c r="I7" s="37" t="str">
        <f>IFERROR(VLOOKUP(D7,[1]DB!A:F,6,0),"")</f>
        <v>SCECO</v>
      </c>
      <c r="J7" s="37" t="str">
        <f>IFERROR(VLOOKUP(D7,[1]DB!A:G,7,0),"")</f>
        <v>Good</v>
      </c>
      <c r="K7" s="99" t="s">
        <v>39144</v>
      </c>
      <c r="L7" s="37" t="str">
        <f>IFERROR(VLOOKUP(D7,[1]DB!A:I,9,0),"")</f>
        <v>Latis</v>
      </c>
      <c r="M7" s="37"/>
    </row>
    <row r="8" spans="1:13">
      <c r="A8" s="151"/>
      <c r="B8" s="151" t="str">
        <f>IFERROR(VLOOKUP(D8,[1]DB!A:K,11,0),"")</f>
        <v/>
      </c>
      <c r="C8" s="151"/>
      <c r="D8" s="151"/>
      <c r="E8" s="151"/>
      <c r="F8" s="152"/>
      <c r="G8" s="153">
        <f t="shared" ref="G8:G63" ca="1" si="3">IFERROR(NOW()-F8,"")</f>
        <v>46003.130675925924</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46003.130675925924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46003.130675925924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46003.130675925924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46003.130675925924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46003.130675925924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46003.130675925924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46003.130675925924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46003.130675925924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46003.130675925924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46003.130675925924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46003.130675925924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46003.130675925924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46003.130675925924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46003.130675925924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46003.130675925924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46003.130675925924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46003.130675925924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46003.130675925924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46003.130675925924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46003.130675925924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46003.130675925924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46003.130675925924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46003.130675925924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46003.130675925924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46003.130675925924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46003.130675925924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46003.130675925924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46003.130675925924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46003.130675925924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46003.130675925924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46003.130675925924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46003.130675925924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46003.130675925924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46003.130675925924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46003.130675925924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46003.130675925924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46003.130675925924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46003.130675925924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46003.130675925924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46003.130675925924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46003.130675925924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46003.130675925924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46003.130675925924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46003.130675925924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46003.130675925924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46003.130675925924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46003.130675925924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46003.130675925924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46003.130675925924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46003.130675925924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46003.130675925924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46003.130675925924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46003.130675925924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46003.130675925924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46003.130675925924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46003.130675925924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46003.130675925924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46003.130675925924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46003.130675925924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46003.130675925924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46003.130675925924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46003.130675925924</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tabSelected="1" workbookViewId="0">
      <selection activeCell="D2" sqref="D2:D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46003.130675925924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46003.130675925924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46003.130675925924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46003.130675925924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46003.130675925924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46003.130675925924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46003.130675925924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46003.130675925924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46003.130675925924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46003.130675925924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46003.130675925924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46003.130675925924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46003.130675925924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46003.130675925924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46003.130675925924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46003.130675925924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46003.130675925924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46003.130675925924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46003.130675925924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46003.130675925924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46003.130675925924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46003.130675925924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46003.130675925924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46003.130675925924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46003.130675925924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46003.130675925924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46003.130675925924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46003.130675925924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46003.130675925924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46003.130675925924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46003.130675925924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46003.130675925924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46003.130675925924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46003.130675925924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46003.130675925924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46003.130675925924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46003.130675925924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46003.130675925924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46003.130675925924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46003.130675925924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46003.130675925924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46003.130675925924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46003.130675925924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46003.130675925924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46003.130675925924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46003.130675925924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46003.130675925924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46003.130675925924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46003.130675925924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46003.130675925924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46003.130675925924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46003.130675925924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46003.130675925924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46003.130675925924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46003.130675925924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46003.130675925924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46003.130675925924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46003.130675925924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46003.130675925924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46003.130675925924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46003.130675925924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46003.130675925924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46003.130675925924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46003.130675925924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46003.130675925924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46003.130675925924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46003.130675925924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46003.130675925924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46003.130675925924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46003.130675925924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46003.130675925924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46003.130675925924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46003.130675925924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46003.130675925924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46003.130675925924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46003.130675925924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46003.130675925924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46003.130675925924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46003.130675925924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46003.130675925924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46003.130675925924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46003.130675925924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46003.130675925924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46003.130675925924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46003.130675925924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46003.130675925924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46003.130675925924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46003.130675925924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46003.130675925924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46003.130675925924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46003.130675925924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46003.130675925924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46003.130675925924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46003.130675925924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46003.130675925924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46003.130675925924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46003.130675925924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46003.130675925924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46003.130675925924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46003.130675925924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46003.130675925924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46003.130675925924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46003.130675925924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46003.130675925924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46003.130675925924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46003.130675925924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46003.130675925924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46003.130675925924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46003.130675925924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46003.130675925924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46003.130675925924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46003.130675925924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46003.130675925924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46003.130675925924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46003.130675925924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46003.130675925924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46003.130675925924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46003.130675925924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46003.130675925924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46003.130675925924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46003.130675925924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46003.130675925924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46003.130675925924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46003.130675925924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46003.130675925924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46003.130675925924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46003.130675925924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46003.130675925924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46003.130675925924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46003.130675925924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46003.130675925924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46003.130675925924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46003.130675925924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46003.130675925924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46003.130675925924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46003.130675925924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46003.130675925924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46003.130675925924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46003.130675925924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46003.130675925924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46003.130675925924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46003.130675925924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46003.130675925924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46003.130675925924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46003.130675925924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46003.130675925924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46003.130675925924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46003.130675925924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46003.130675925924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46003.130675925924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46003.130675925924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46003.130675925924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46003.130675925924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46003.130675925924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46003.130675925924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46003.130675925924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46003.130675925924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46003.130675925924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46003.130675925924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46003.130675925924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46003.130675925924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46003.130675925924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46003.130675925924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46003.130675925924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46003.130675925924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46003.130675925924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46003.130675925924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46003.130675925924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46003.130675925924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46003.130675925924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46003.130675925924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46003.130675925924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46003.130675925924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46003.130675925924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46003.130675925924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46003.130675925924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46003.130675925924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46003.130675925924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46003.130675925924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46003.130675925924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46003.130675925924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46003.130675925924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46003.130675925924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46003.130675925924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46003.130675925924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46003.130675925924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46003.130675925924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46003.130675925924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46003.130675925924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46003.130675925924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46003.130675925924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46003.130675925924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46003.130675925924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46003.130675925924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46003.130675925924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46003.130675925924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46003.130675925924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46003.130675925924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46003.130675925924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46003.130675925924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46003.130675925924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46003.130675925924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46003.130675925924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46003.130675925924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46003.130675925924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46003.130675925924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46003.130675925924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46003.130675925924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46003.130675925924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46003.130675925924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46003.130675925924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46003.130675925924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46003.130675925924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46003.130675925924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46003.130675925924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46003.130675925924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46003.130675925924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46003.130675925924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46003.130675925924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46003.130675925924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46003.130675925924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46003.130675925924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46003.130675925924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46003.130675925924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46003.130675925924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46003.130675925924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46003.130675925924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46003.130675925924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46003.130675925924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46003.130675925924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46003.130675925924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46003.130675925924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46003.130675925924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46003.130675925924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46003.130675925924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46003.130675925924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46003.130675925924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46003.130675925924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46003.130675925924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46003.130675925924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46003.130675925924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46003.130675925924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46003.130675925924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46003.130675925924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46003.130675925924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46003.130675925924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46003.130675925924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46003.130675925924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46003.130675925924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46003.130675925924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46003.130675925924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46003.130675925924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46003.130675925924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46003.130675925924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46003.130675925924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46003.130675925924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46003.130675925924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46003.130675925924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46003.130675925924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46003.130675925924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46003.130675925924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46003.130675925924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46003.130675925924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46003.130675925924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46003.130675925924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46003.130675925924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46003.130675925924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46003.130675925924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46003.130675925924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46003.130675925924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46003.130675925924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46003.130675925924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46003.130675925924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46003.130675925924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46003.130675925924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46003.130675925924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46003.130675925924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46003.130675925924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46003.130675925924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46003.130675925924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46003.130675925924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46003.130675925924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46003.130675925924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46003.130675925924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46003.130675925924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46003.130675925924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46003.130675925924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46003.130675925924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46003.130675925924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46003.130675925924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46003.130675925924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46003.130675925924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46003.130675925924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46003.130675925924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46003.130675925924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46003.130675925924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46003.130675925924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46003.130675925924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46003.130675925924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46003.130675925924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46003.130675925924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46003.130675925924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46003.130675925924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46003.130675925924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46003.130675925924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46003.130675925924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46003.130675925924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46003.130675925924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46003.130675925924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46003.130675925924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46003.130675925924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46003.130675925924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46003.130675925924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46003.130675925924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46003.130675925924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46003.130675925924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46003.130675925924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46003.130675925924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46003.130675925924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46003.130675925924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46003.130675925924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46003.130675925924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46003.130675925924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46003.130675925924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46003.130675925924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46003.130675925924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46003.130675925924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46003.130675925924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46003.130675925924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46003.130675925924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46003.130675925924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46003.130675925924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46003.130675925924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46003.130675925924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46003.130675925924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46003.130675925924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46003.130675925924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46003.130675925924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46003.130675925924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46003.130675925924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46003.130675925924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46003.130675925924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46003.130675925924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46003.130675925924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46003.130675925924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46003.130675925924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46003.130675925924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46003.130675925924</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46003.130675925924</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2025-12-12T00:10:03Z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