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04" documentId="120_S{2AC9BD13-BADA-5192-A53E-5A8FF88502F6}" xr6:coauthVersionLast="47" xr6:coauthVersionMax="47" xr10:uidLastSave="{F8A41022-A051-4C47-ACDF-908D0DA60243}"/>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<sst xmlns="http://schemas.openxmlformats.org/spreadsheetml/2006/main" count="180288" uniqueCount="39129">
  <si>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</si>
  <si>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</si>
  <si>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</si>
  <si>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</si>
  <si>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</si>
  <si>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</si>
  <si>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</si>
  <si>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</si>
  <si>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</si>
  <si>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</si>
  <si>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</si>
  <si>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</si>
  <si>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</si>
  <si>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</si>
  <si>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</si>
  <si>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</si>
  <si>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</si>
  <si>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</si>
  <si>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</si>
  <si>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</si>
  <si>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</si>
  <si>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</si>
  <si>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</si>
  <si>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</si>
  <si>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</si>
  <si>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</si>
  <si>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</si>
  <si>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</si>
  <si>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</si>
  <si>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</si>
  <si>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</si>
  <si>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</si>
  <si>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</si>
  <si>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</si>
  <si>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</si>
  <si>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</si>
  <si>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</si>
  <si>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</si>
  <si>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</si>
  <si>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</si>
  <si>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</si>
  <si>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</si>
  <si>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</si>
  <si>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</si>
  <si>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</si>
  <si>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</si>
  <si>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</si>
  <si>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</si>
  <si>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</si>
  <si>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</si>
  <si>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</si>
  <si>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</si>
  <si>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</si>
  <si>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</si>
  <si>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</si>
  <si>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</si>
  <si>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</si>
  <si>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</si>
  <si>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</si>
  <si>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</si>
  <si>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</si>
  <si>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</si>
  <si>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</si>
  <si>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</si>
  <si>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</si>
  <si>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</si>
  <si>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</si>
  <si>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</si>
  <si>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</si>
  <si>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</si>
  <si>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</si>
  <si>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</si>
  <si>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</si>
  <si>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</si>
  <si>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</si>
  <si>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</si>
  <si>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</si>
  <si>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</si>
  <si>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</si>
  <si>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</si>
  <si>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</si>
  <si>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</si>
  <si>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</si>
  <si>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</si>
  <si>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</si>
  <si>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</si>
  <si>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</si>
  <si>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</si>
  <si>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</si>
  <si>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</si>
  <si>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</si>
  <si>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</si>
  <si>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</si>
  <si>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</si>
  <si>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</si>
  <si>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</si>
  <si>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</si>
  <si>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</si>
  <si>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</si>
  <si>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</si>
  <si>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</si>
  <si>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</si>
  <si>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</si>
  <si>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</si>
  <si>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</si>
  <si>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</si>
  <si>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</si>
  <si>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</si>
  <si>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</si>
  <si>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</si>
  <si>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</si>
  <si>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</si>
  <si>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</si>
  <si>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</si>
  <si>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</si>
  <si>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</si>
  <si>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</si>
  <si>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</si>
  <si>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</si>
  <si>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</si>
  <si>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</si>
  <si>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</si>
  <si>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</si>
  <si>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</si>
  <si>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</si>
  <si>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</si>
  <si>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</si>
  <si>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</si>
  <si>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</si>
  <si>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</si>
  <si>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</si>
  <si>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</si>
  <si>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</si>
  <si>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</si>
  <si>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</si>
  <si>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</si>
  <si>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</si>
  <si>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</si>
  <si>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</si>
  <si>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</si>
  <si>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</si>
  <si>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</si>
  <si>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</si>
  <si>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</si>
  <si>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</si>
  <si>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</si>
  <si>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</si>
  <si>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</si>
  <si>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</si>
  <si>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</si>
  <si>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</si>
  <si>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</si>
  <si>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</si>
  <si>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</si>
  <si>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</si>
  <si>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</si>
  <si>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</si>
  <si>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</si>
  <si>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</si>
  <si>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</si>
  <si>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</si>
  <si>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</si>
  <si>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</si>
  <si>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</si>
  <si>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</si>
  <si>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</si>
  <si>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</si>
  <si>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</si>
  <si>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</si>
  <si>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</si>
  <si>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</si>
  <si>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</si>
  <si>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</si>
  <si>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</si>
  <si>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</si>
  <si>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</si>
  <si>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</si>
  <si>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</si>
  <si>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</si>
  <si>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</si>
  <si>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</si>
  <si>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</si>
  <si>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</si>
  <si>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</si>
  <si>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</si>
  <si>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</si>
  <si>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</si>
  <si>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</si>
  <si>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</si>
  <si>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</si>
  <si>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</si>
  <si>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</si>
  <si>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</si>
  <si>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</si>
  <si>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</si>
  <si>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</si>
  <si>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</si>
  <si>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</si>
  <si>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</si>
  <si>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</si>
  <si>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</si>
  <si>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</si>
  <si>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</si>
  <si>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</si>
  <si>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</si>
  <si>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</si>
  <si>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</si>
  <si>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</si>
  <si>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</si>
  <si>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</si>
  <si>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</si>
  <si>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</si>
  <si>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</si>
  <si>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</si>
  <si>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</si>
  <si>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</si>
  <si>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</si>
  <si>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</si>
  <si>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</si>
  <si>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</si>
  <si>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</si>
  <si>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</si>
  <si>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</si>
  <si>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</si>
  <si>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</si>
  <si>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</si>
  <si>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</si>
  <si>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</si>
  <si>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</si>
  <si>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</si>
  <si>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</si>
  <si>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</si>
  <si>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</si>
  <si>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</si>
  <si>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</si>
  <si>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</si>
  <si>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</si>
  <si>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</si>
  <si>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</si>
  <si>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</si>
  <si>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</si>
  <si>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</si>
  <si>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</si>
  <si>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</si>
  <si>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</si>
  <si>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</si>
  <si>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</si>
  <si>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</si>
  <si>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</si>
  <si>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</si>
  <si>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</si>
  <si>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</si>
  <si>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</si>
  <si>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</si>
  <si>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</si>
  <si>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</si>
  <si>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</si>
  <si>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</si>
  <si>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</si>
  <si>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</si>
  <si>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</si>
  <si>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</si>
  <si>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</si>
  <si>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</si>
  <si>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</si>
  <si>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</si>
  <si>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</si>
  <si>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</si>
  <si>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</si>
  <si>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</si>
  <si>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</si>
  <si>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</si>
  <si>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</si>
  <si>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</si>
  <si>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</si>
  <si>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</si>
  <si>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</si>
  <si>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</si>
  <si>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</si>
  <si>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</si>
  <si>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</si>
  <si>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</si>
  <si>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</si>
  <si>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</si>
  <si>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</si>
  <si>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</si>
  <si>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</si>
  <si>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</si>
  <si>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</si>
  <si>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</si>
  <si>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</si>
  <si>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</si>
  <si>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</si>
  <si>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</si>
  <si>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</si>
  <si>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</si>
  <si>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</si>
  <si>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</si>
  <si>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</si>
  <si>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</si>
  <si>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</si>
  <si>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</si>
  <si>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</si>
  <si>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</si>
  <si>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</si>
  <si>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</si>
  <si>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</si>
  <si>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</si>
  <si>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</si>
  <si>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</si>
  <si>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</si>
  <si>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</si>
  <si>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</si>
  <si>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</si>
  <si>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</si>
  <si>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</si>
  <si>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</si>
  <si>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</si>
  <si>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</si>
  <si>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</si>
  <si>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</si>
  <si>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</si>
  <si>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</si>
  <si>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</si>
  <si>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</si>
  <si>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</si>
  <si>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</si>
  <si>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</si>
  <si>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</si>
  <si>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</si>
  <si>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</si>
  <si>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</si>
  <si>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</si>
  <si>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</si>
  <si>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</si>
  <si>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</si>
  <si>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</si>
  <si>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</si>
  <si>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</si>
  <si>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</si>
  <si>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</si>
  <si>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</si>
  <si>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</si>
  <si>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</si>
  <si>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</si>
  <si>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</si>
  <si>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</si>
  <si>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</si>
  <si>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</si>
  <si>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</si>
  <si>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</si>
  <si>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</si>
  <si>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</si>
  <si>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</si>
  <si>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</si>
  <si>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</si>
  <si>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</si>
  <si>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</si>
  <si>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</si>
  <si>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</si>
  <si>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</si>
  <si>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</si>
  <si>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</si>
  <si>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</si>
  <si>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</si>
  <si>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</si>
  <si>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</si>
  <si>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</si>
  <si>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</si>
  <si>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</si>
  <si>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</si>
  <si>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</si>
  <si>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</si>
  <si>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</si>
  <si>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</si>
  <si>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</si>
  <si>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</si>
  <si>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</si>
  <si>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</si>
  <si>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</si>
  <si>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</si>
  <si>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</si>
  <si>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</si>
  <si>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</si>
  <si>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</si>
  <si>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</si>
  <si>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</si>
  <si>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</si>
  <si>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</si>
  <si>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</si>
  <si>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</si>
  <si>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</si>
  <si>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</si>
  <si>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</si>
  <si>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</si>
  <si>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</si>
  <si>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</si>
  <si>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</si>
  <si>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</si>
  <si>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</si>
  <si>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</si>
  <si>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</si>
  <si>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</si>
  <si>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</si>
  <si>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</si>
  <si>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</si>
  <si>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</si>
  <si>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</si>
  <si>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</si>
  <si>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</si>
  <si>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</si>
  <si>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</si>
  <si>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</si>
  <si>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</si>
  <si>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</si>
  <si>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</si>
  <si>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</si>
  <si>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</si>
  <si>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</si>
  <si>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</si>
  <si>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</si>
  <si>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</si>
  <si>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</si>
  <si>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</si>
  <si>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</si>
  <si>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</si>
  <si>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</si>
  <si>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</si>
  <si>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</si>
  <si>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</si>
  <si>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</si>
  <si>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</si>
  <si>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</si>
  <si>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</si>
  <si>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</si>
  <si>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</si>
  <si>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</si>
  <si>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</si>
  <si>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</si>
  <si>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</si>
  <si>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</si>
  <si>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</si>
  <si>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</si>
  <si>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</si>
  <si>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</si>
  <si>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</si>
  <si>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</si>
  <si>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</si>
  <si>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</si>
  <si>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</si>
  <si>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</si>
  <si>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</si>
  <si>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</si>
  <si>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</si>
  <si>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</si>
  <si>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</si>
  <si>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</si>
  <si>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</si>
  <si>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</si>
  <si>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</si>
  <si>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</si>
  <si>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</si>
  <si>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</si>
  <si>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</si>
  <si>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</si>
  <si>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</si>
  <si>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</si>
  <si>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</si>
  <si>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</si>
  <si>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</si>
  <si>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</si>
  <si>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</si>
  <si>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</si>
  <si>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</si>
  <si>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</si>
  <si>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</si>
  <si>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</si>
  <si>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</si>
  <si>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</si>
  <si>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</si>
  <si>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</si>
  <si>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</si>
  <si>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</si>
  <si>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</si>
  <si>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</si>
  <si>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</si>
  <si>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</si>
  <si>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</si>
  <si>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</si>
  <si>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</si>
  <si>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</si>
  <si>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</si>
  <si>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</si>
  <si>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</si>
  <si>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</si>
  <si>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</si>
  <si>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</si>
  <si>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</si>
  <si>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</si>
  <si>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</si>
  <si>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</si>
  <si>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</si>
  <si>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</si>
  <si>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</si>
  <si>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</si>
  <si>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</si>
  <si>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</si>
  <si>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</si>
  <si>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</si>
  <si>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</si>
  <si>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</si>
  <si>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</si>
  <si>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</si>
  <si>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</si>
  <si>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</si>
  <si>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</si>
  <si>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</si>
  <si>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</si>
  <si>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</si>
  <si>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</si>
  <si>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</si>
  <si>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</si>
  <si>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</si>
  <si>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</si>
  <si>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</si>
  <si>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</si>
  <si>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</si>
  <si>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</si>
  <si>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</si>
  <si>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</si>
  <si>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</si>
  <si>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</si>
  <si>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</si>
  <si>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</si>
  <si>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</si>
  <si>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</si>
  <si>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</si>
  <si>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</si>
  <si>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</si>
  <si>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</si>
  <si>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</si>
  <si>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</si>
  <si>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</si>
  <si>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</si>
  <si>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</si>
  <si>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</si>
  <si>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</si>
  <si>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</si>
  <si>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</si>
  <si>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</si>
  <si>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</si>
  <si>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</si>
  <si>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</si>
  <si>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</si>
  <si>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</si>
  <si>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</si>
  <si>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</si>
  <si>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</si>
  <si>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</si>
  <si>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</si>
  <si>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</si>
  <si>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</si>
  <si>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</si>
  <si>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</si>
  <si>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</si>
  <si>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</si>
  <si>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</si>
  <si>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</si>
  <si>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</si>
  <si>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</si>
  <si>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</si>
  <si>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</si>
  <si>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</si>
  <si>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</si>
  <si>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</si>
  <si>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</si>
  <si>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</si>
  <si>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</si>
  <si>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</si>
  <si>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</si>
  <si>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</si>
  <si>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</si>
  <si>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</si>
  <si>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</si>
  <si>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</si>
  <si>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</si>
  <si>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</si>
  <si>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</si>
  <si>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</si>
  <si>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</si>
  <si>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</si>
  <si>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</si>
  <si>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</si>
  <si>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</si>
  <si>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</si>
  <si>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</si>
  <si>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</si>
  <si>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</si>
  <si>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</si>
  <si>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</si>
  <si>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</si>
  <si>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</si>
  <si>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</si>
  <si>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</si>
  <si>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</si>
  <si>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</si>
  <si>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</si>
  <si>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</si>
  <si>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</si>
  <si>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</si>
  <si>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</si>
  <si>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</si>
  <si>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</si>
  <si>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</si>
  <si>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</si>
  <si>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</si>
  <si>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</si>
  <si>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</si>
  <si>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</si>
  <si>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</si>
  <si>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</si>
  <si>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</si>
  <si>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</si>
  <si>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</si>
  <si>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</si>
  <si>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</si>
  <si>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</si>
  <si>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</si>
  <si>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</si>
  <si>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</si>
  <si>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</si>
  <si>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</si>
  <si>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</si>
  <si>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</si>
  <si>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</si>
  <si>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</si>
  <si>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</si>
  <si>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</si>
  <si>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</si>
  <si>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</si>
  <si>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</si>
  <si>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</si>
  <si>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</si>
  <si>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</si>
  <si>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</si>
  <si>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</si>
  <si>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</si>
  <si>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</si>
  <si>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</si>
  <si>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</si>
  <si>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</si>
  <si>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</si>
  <si>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</si>
  <si>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</si>
  <si>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</si>
  <si>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</si>
  <si>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</si>
  <si>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</si>
  <si>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</si>
  <si>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</si>
  <si>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</si>
  <si>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</si>
  <si>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</si>
  <si>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</si>
  <si>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</si>
  <si>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</si>
  <si>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</si>
  <si>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</si>
  <si>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</si>
  <si>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</si>
  <si>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</si>
  <si>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</si>
  <si>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</si>
  <si>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</si>
  <si>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</si>
  <si>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</si>
  <si>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</si>
  <si>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</si>
  <si>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</si>
  <si>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</si>
  <si>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</si>
  <si>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</si>
  <si>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</si>
  <si>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</si>
  <si>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</si>
  <si>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</si>
  <si>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</si>
  <si>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</si>
  <si>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</si>
  <si>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</si>
  <si>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</si>
  <si>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</si>
  <si>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</si>
  <si>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</si>
  <si>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</si>
  <si>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</si>
  <si>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</si>
  <si>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</si>
  <si>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</si>
  <si>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</si>
  <si>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</si>
  <si>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</si>
  <si>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</si>
  <si>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</si>
  <si>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</si>
  <si>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</si>
  <si>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</si>
  <si>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</si>
  <si>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</si>
  <si>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</si>
  <si>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</si>
  <si>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</si>
  <si>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</si>
  <si>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</si>
  <si>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</si>
  <si>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</si>
  <si>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</si>
  <si>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</si>
  <si>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</si>
  <si>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</si>
  <si>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</si>
  <si>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</si>
  <si>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</si>
  <si>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</si>
  <si>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</si>
  <si>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</si>
  <si>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</si>
  <si>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</si>
  <si>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</si>
  <si>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</si>
  <si>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</si>
  <si>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</si>
  <si>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</si>
  <si>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</si>
  <si>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</si>
  <si>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</si>
  <si>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</si>
  <si>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</si>
  <si>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</si>
  <si>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</si>
  <si>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</si>
  <si>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</si>
  <si>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</si>
  <si>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</si>
  <si>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</si>
  <si>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</si>
  <si>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</si>
  <si>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</si>
  <si>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</si>
  <si>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</si>
  <si>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</si>
  <si>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</si>
  <si>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</si>
  <si>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</si>
  <si>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</si>
  <si>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</si>
  <si>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</si>
  <si>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</si>
  <si>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</si>
  <si>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</si>
  <si>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</si>
  <si>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</si>
  <si>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</si>
  <si>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</si>
  <si>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</si>
  <si>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</si>
  <si>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</si>
  <si>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</si>
  <si>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</si>
  <si>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</si>
  <si>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</si>
  <si>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</si>
  <si>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</si>
  <si>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</si>
  <si>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</si>
  <si>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</si>
  <si>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</si>
  <si>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</si>
  <si>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</si>
  <si>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</si>
  <si>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</si>
  <si>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</si>
  <si>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</si>
  <si>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</si>
  <si>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</si>
  <si>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</si>
  <si>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</si>
  <si>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</si>
  <si>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</si>
  <si>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</si>
  <si>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</si>
  <si>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</si>
  <si>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</si>
  <si>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</si>
  <si>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</si>
  <si>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</si>
  <si>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</si>
  <si>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</si>
  <si>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</si>
  <si>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</si>
  <si>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</si>
  <si>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</si>
  <si>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</si>
  <si>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</si>
  <si>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</si>
  <si>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</si>
  <si>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</si>
  <si>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</si>
  <si>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</si>
  <si>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</si>
  <si>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</si>
  <si>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</si>
  <si>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</si>
  <si>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</si>
  <si>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</si>
  <si>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</si>
  <si>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</si>
  <si>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</si>
  <si>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</si>
  <si>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</si>
  <si>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</si>
  <si>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</si>
  <si>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</si>
  <si>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</si>
  <si>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</si>
  <si>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</si>
  <si>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</si>
  <si>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</si>
  <si>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</si>
  <si>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</si>
  <si>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</si>
  <si>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</si>
  <si>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</si>
  <si>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</si>
  <si>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</si>
  <si>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</si>
  <si>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</si>
  <si>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</si>
  <si>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</si>
  <si>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</si>
  <si>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</si>
  <si>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</si>
  <si>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</si>
  <si>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</si>
  <si>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</si>
  <si>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</si>
  <si>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</si>
  <si>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</si>
  <si>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</si>
  <si>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</si>
  <si>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</si>
  <si>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</si>
  <si>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</si>
  <si>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</si>
  <si>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</si>
  <si>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</si>
  <si>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</si>
  <si>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</si>
  <si>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</si>
  <si>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</si>
  <si>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</si>
  <si>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</si>
  <si>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</si>
  <si>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</si>
  <si>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</si>
  <si>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</si>
  <si>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</si>
  <si>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</si>
  <si>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</si>
  <si>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</si>
  <si>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</si>
  <si>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</si>
  <si>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</si>
  <si>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</si>
  <si>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</si>
  <si>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</si>
  <si>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</si>
  <si>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</si>
  <si>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</si>
  <si>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</si>
  <si>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</si>
  <si>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</si>
  <si>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</si>
  <si>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</si>
  <si>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</si>
  <si>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</si>
  <si>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</si>
  <si>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</si>
  <si>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</si>
  <si>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</si>
  <si>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</si>
  <si>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</si>
  <si>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</si>
  <si>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</si>
  <si>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</si>
  <si>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</si>
  <si>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</si>
  <si>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</si>
  <si>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</si>
  <si>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</si>
  <si>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</si>
  <si>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</si>
  <si>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</si>
  <si>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</si>
  <si>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</si>
  <si>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</si>
  <si>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</si>
  <si>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</si>
  <si>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</si>
  <si>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</si>
  <si>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</si>
  <si>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</si>
  <si>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</si>
  <si>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</si>
  <si>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</si>
  <si>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</si>
  <si>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</si>
  <si>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</si>
  <si>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</si>
  <si>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</si>
  <si>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</si>
  <si>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</si>
  <si>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</si>
  <si>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</si>
  <si>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</si>
  <si>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</si>
  <si>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</si>
  <si>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</si>
  <si>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</si>
  <si>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</si>
  <si>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</si>
  <si>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</si>
  <si>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</si>
  <si>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</si>
  <si>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</si>
  <si>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</si>
  <si>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</si>
  <si>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</si>
  <si>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</si>
  <si>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</si>
  <si>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</si>
  <si>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</si>
  <si>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</si>
  <si>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</si>
  <si>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</si>
  <si>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</si>
  <si>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</si>
  <si>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</si>
  <si>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</si>
  <si>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</si>
  <si>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</si>
  <si>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</si>
  <si>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</si>
  <si>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</si>
  <si>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</si>
  <si>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</si>
  <si>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</si>
  <si>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</si>
  <si>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</si>
  <si>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</si>
  <si>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</si>
  <si>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</si>
  <si>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</si>
  <si>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</si>
  <si>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</si>
  <si>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</si>
  <si>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</si>
  <si>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</si>
  <si>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</si>
  <si>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</si>
  <si>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</si>
  <si>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</si>
  <si>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</si>
  <si>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</si>
  <si>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</si>
  <si>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</si>
  <si>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</si>
  <si>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</si>
  <si>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</si>
  <si>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</si>
  <si>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</si>
  <si>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</si>
  <si>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</si>
  <si>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</si>
  <si>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</si>
  <si>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</si>
  <si>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</si>
  <si>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</si>
  <si>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</si>
  <si>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</si>
  <si>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</si>
  <si>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</si>
  <si>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</si>
  <si>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</si>
  <si>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</si>
  <si>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</si>
  <si>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</si>
  <si>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</si>
  <si>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</si>
  <si>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</si>
  <si>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</si>
  <si>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</si>
  <si>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</si>
  <si>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</si>
  <si>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</si>
  <si>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</si>
  <si>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</si>
  <si>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</si>
  <si>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</si>
  <si>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</si>
  <si>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</si>
  <si>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</si>
  <si>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</si>
  <si>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</si>
  <si>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</si>
  <si>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</si>
  <si>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</si>
  <si>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</si>
  <si>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</si>
  <si>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</si>
  <si>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</si>
  <si>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</si>
  <si>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</si>
  <si>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</si>
  <si>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</si>
  <si>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</si>
  <si>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</si>
  <si>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</si>
  <si>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</si>
  <si>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</si>
  <si>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</si>
  <si>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</si>
  <si>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</si>
  <si>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</si>
  <si>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</si>
  <si>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</si>
  <si>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</si>
  <si>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</si>
  <si>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</si>
  <si>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</si>
  <si>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</si>
  <si>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</si>
  <si>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</si>
  <si>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</si>
  <si>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</si>
  <si>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</si>
  <si>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</si>
  <si>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</si>
  <si>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</si>
  <si>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</si>
  <si>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</si>
  <si>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</si>
  <si>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</si>
  <si>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</si>
  <si>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</si>
  <si>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</si>
  <si>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</si>
  <si>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</si>
  <si>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</si>
  <si>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</si>
  <si>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</si>
  <si>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</si>
  <si>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</si>
  <si>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</si>
  <si>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</si>
  <si>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</si>
  <si>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</si>
  <si>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</si>
  <si>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</si>
  <si>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</si>
  <si>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</si>
  <si>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</si>
  <si>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</si>
  <si>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</si>
  <si>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</si>
  <si>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</si>
  <si>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</si>
  <si>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</si>
  <si>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</si>
  <si>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</si>
  <si>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</si>
  <si>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</si>
  <si>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</si>
  <si>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</si>
  <si>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</si>
  <si>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</si>
  <si>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</si>
  <si>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</si>
  <si>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</si>
  <si>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</si>
  <si>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</si>
  <si>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</si>
  <si>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</si>
  <si>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</si>
  <si>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</si>
  <si>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</si>
  <si>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</si>
  <si>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</si>
  <si>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</si>
  <si>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</si>
  <si>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</si>
  <si>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</si>
  <si>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</si>
  <si>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</si>
  <si>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</si>
  <si>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</si>
  <si>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</si>
  <si>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</si>
  <si>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</si>
  <si>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</si>
  <si>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</si>
  <si>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</si>
  <si>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</si>
  <si>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</si>
  <si>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</si>
  <si>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</si>
  <si>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</si>
  <si>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</si>
  <si>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</si>
  <si>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</si>
  <si>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</si>
  <si>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</si>
  <si>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</si>
  <si>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</si>
  <si>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</si>
  <si>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</si>
  <si>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</si>
  <si>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</si>
  <si>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</si>
  <si>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</si>
  <si>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</si>
  <si>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</si>
  <si>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</si>
  <si>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</si>
  <si>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</si>
  <si>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</si>
  <si>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</si>
  <si>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</si>
  <si>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</si>
  <si>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</si>
  <si>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</si>
  <si>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</si>
  <si>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</si>
  <si>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</si>
  <si>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</si>
  <si>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</si>
  <si>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</si>
  <si>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</si>
  <si>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</si>
  <si>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</si>
  <si>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</si>
  <si>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</si>
  <si>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</si>
  <si>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</si>
  <si>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</si>
  <si>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</si>
  <si>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</si>
  <si>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</si>
  <si>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</si>
  <si>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</si>
  <si>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</si>
  <si>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</si>
  <si>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</si>
  <si>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</si>
  <si>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</si>
  <si>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</si>
  <si>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</si>
  <si>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</si>
  <si>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</si>
  <si>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</si>
  <si>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</si>
  <si>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</si>
  <si>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</si>
  <si>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</si>
  <si>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</si>
  <si>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</si>
  <si>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</si>
  <si>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</si>
  <si>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</si>
  <si>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</si>
  <si>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</si>
  <si>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</si>
  <si>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</si>
  <si>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</si>
  <si>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</si>
  <si>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</si>
  <si>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</si>
  <si>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</si>
  <si>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</si>
  <si>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</si>
  <si>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</si>
  <si>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</si>
  <si>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</si>
  <si>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</si>
  <si>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</si>
  <si>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</si>
  <si>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</si>
  <si>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</si>
  <si>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</si>
  <si>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</si>
  <si>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</si>
  <si>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</si>
  <si>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</si>
  <si>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</si>
  <si>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</si>
  <si>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</si>
  <si>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</si>
  <si>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</si>
  <si>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</si>
  <si>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</si>
  <si>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</si>
  <si>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</si>
  <si>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</si>
  <si>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</si>
  <si>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</si>
  <si>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</si>
  <si>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</si>
  <si>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</si>
  <si>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</si>
  <si>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</si>
  <si>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</si>
  <si>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</si>
  <si>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</si>
  <si>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</si>
  <si>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</si>
  <si>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</si>
  <si>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</si>
  <si>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</si>
  <si>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</si>
  <si>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</si>
  <si>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</si>
  <si>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</si>
  <si>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</si>
  <si>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</si>
  <si>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</si>
  <si>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</si>
  <si>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</si>
  <si>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</si>
  <si>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</si>
  <si>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</si>
  <si>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</si>
  <si>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</si>
  <si>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</si>
  <si>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</si>
  <si>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</si>
  <si>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</si>
  <si>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</si>
  <si>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</si>
  <si>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</si>
  <si>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</si>
  <si>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</si>
  <si>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</si>
  <si>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</si>
  <si>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</si>
  <si>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</si>
  <si>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</si>
  <si>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</si>
  <si>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</si>
  <si>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</si>
  <si>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</si>
  <si>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</si>
  <si>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</si>
  <si>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</si>
  <si>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</si>
  <si>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</si>
  <si>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</si>
  <si>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</si>
  <si>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</si>
  <si>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</si>
  <si>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</si>
  <si>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</si>
  <si>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</si>
  <si>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</si>
  <si>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</si>
  <si>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</si>
  <si>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</si>
  <si>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</si>
  <si>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</si>
  <si>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</si>
  <si>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</si>
  <si>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</si>
  <si>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</si>
  <si>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</si>
  <si>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</si>
  <si>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</si>
  <si>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</si>
  <si>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</si>
  <si>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</si>
  <si>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</si>
  <si>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</si>
  <si>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</si>
  <si>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</si>
  <si>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</si>
  <si>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</si>
  <si>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</si>
  <si>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</si>
  <si>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</si>
  <si>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</si>
  <si>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</si>
  <si>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</si>
  <si>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</si>
  <si>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</si>
  <si>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</si>
  <si>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</si>
  <si>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</si>
  <si>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</si>
  <si>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</si>
  <si>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</si>
  <si>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</si>
  <si>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</si>
  <si>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</si>
  <si>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</si>
  <si>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</si>
  <si>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</si>
  <si>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</si>
  <si>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</si>
  <si>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</si>
  <si>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</si>
  <si>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</si>
  <si>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</si>
  <si>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</si>
  <si>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</si>
  <si>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</si>
  <si>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</si>
  <si>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</si>
  <si>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</si>
  <si>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</si>
  <si>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</si>
  <si>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</si>
  <si>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</si>
  <si>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</si>
  <si>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</si>
  <si>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</si>
  <si>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</si>
  <si>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</si>
  <si>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</si>
  <si>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</si>
  <si>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</si>
  <si>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</si>
  <si>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</si>
  <si>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</si>
  <si>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</si>
  <si>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</si>
  <si>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</si>
  <si>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</si>
  <si>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</si>
  <si>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</si>
  <si>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</si>
  <si>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</si>
  <si>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</si>
  <si>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</si>
  <si>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</si>
  <si>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</si>
  <si>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</si>
  <si>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</si>
  <si>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</si>
  <si>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</si>
  <si>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</si>
  <si>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</si>
  <si>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</si>
  <si>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</si>
  <si>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</si>
  <si>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</si>
  <si>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</si>
  <si>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</si>
  <si>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</si>
  <si>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</si>
  <si>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</si>
  <si>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</si>
  <si>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</si>
  <si>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</si>
  <si>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</si>
  <si>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</si>
  <si>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</si>
  <si>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</si>
  <si>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</si>
  <si>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</si>
  <si>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</si>
  <si>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</si>
  <si>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</si>
  <si>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</si>
  <si>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</si>
  <si>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</si>
  <si>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</si>
  <si>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</si>
  <si>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</si>
  <si>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</si>
  <si>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</si>
  <si>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</si>
  <si>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</si>
  <si>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</si>
  <si>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</si>
  <si>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</si>
  <si>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</si>
  <si>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</si>
  <si>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</si>
  <si>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</si>
  <si>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</si>
  <si>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</si>
  <si>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</si>
  <si>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</si>
  <si>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</si>
  <si>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</si>
  <si>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</si>
  <si>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</si>
  <si>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</si>
  <si>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</si>
  <si>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</si>
  <si>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</si>
  <si>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</si>
  <si>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</si>
  <si>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</si>
  <si>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</si>
  <si>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</si>
  <si>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</si>
  <si>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</si>
  <si>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</si>
  <si>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</si>
  <si>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</si>
  <si>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</si>
  <si>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</si>
  <si>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</si>
  <si>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</si>
  <si>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</si>
  <si>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</si>
  <si>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</si>
  <si>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</si>
  <si>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</si>
  <si>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</si>
  <si>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</si>
  <si>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</si>
  <si>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</si>
  <si>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</si>
  <si>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</si>
  <si>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</si>
  <si>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</si>
  <si>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</si>
  <si>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</si>
  <si>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</si>
  <si>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</si>
  <si>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</si>
  <si>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</si>
  <si>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</si>
  <si>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</si>
  <si>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</si>
  <si>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</si>
  <si>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</si>
  <si>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</si>
  <si>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</si>
  <si>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</si>
  <si>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</si>
  <si>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</si>
  <si>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</si>
  <si>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</si>
  <si>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</si>
  <si>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</si>
  <si>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</si>
  <si>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</si>
  <si>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</si>
  <si>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</si>
  <si>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</si>
  <si>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</si>
  <si>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</si>
  <si>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</si>
  <si>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</si>
  <si>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</si>
  <si>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</si>
  <si>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</si>
  <si>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</si>
  <si>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</si>
  <si>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</si>
  <si>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</si>
  <si>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</si>
  <si>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</si>
  <si>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</si>
  <si>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</si>
  <si>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</si>
  <si>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</si>
  <si>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</si>
  <si>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</si>
  <si>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</si>
  <si>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</si>
  <si>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</si>
  <si>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</si>
  <si>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</si>
  <si>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</si>
  <si>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</si>
  <si>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</si>
  <si>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</si>
  <si>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</si>
  <si>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</si>
  <si>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</si>
  <si>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</si>
  <si>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</si>
  <si>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</si>
  <si>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</si>
  <si>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</si>
  <si>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</si>
  <si>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</si>
  <si>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</si>
  <si>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</si>
  <si>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</si>
  <si>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</si>
  <si>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</si>
  <si>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</si>
  <si>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</si>
  <si>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</si>
  <si>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</si>
  <si>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</si>
  <si>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</si>
  <si>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</si>
  <si>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</si>
  <si>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</si>
  <si>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</si>
  <si>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</si>
  <si>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</si>
  <si>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</si>
  <si>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</si>
  <si>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</si>
  <si>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</si>
  <si>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</si>
  <si>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</si>
  <si>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</si>
  <si>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</si>
  <si>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</si>
  <si>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</si>
  <si>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</si>
  <si>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</si>
  <si>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</si>
  <si>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</si>
  <si>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</si>
  <si>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</si>
  <si>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</si>
  <si>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</si>
  <si>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</si>
  <si>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</si>
  <si>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</si>
  <si>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</si>
  <si>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</si>
  <si>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</si>
  <si>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</si>
  <si>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</si>
  <si>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</si>
  <si>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</si>
  <si>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</si>
  <si>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</si>
  <si>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</si>
  <si>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</si>
  <si>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</si>
  <si>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</si>
  <si>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</si>
  <si>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</si>
  <si>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</si>
  <si>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</si>
  <si>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</si>
  <si>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</si>
  <si>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</si>
  <si>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</si>
  <si>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</si>
  <si>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</si>
  <si>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</si>
  <si>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</si>
  <si>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</si>
  <si>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</si>
  <si>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</si>
  <si>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</si>
  <si>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</si>
  <si>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</si>
  <si>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</si>
  <si>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</si>
  <si>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</si>
  <si>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</si>
  <si>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</si>
  <si>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</si>
  <si>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</si>
  <si>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</si>
  <si>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</si>
  <si>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</si>
  <si>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</si>
  <si>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</si>
  <si>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</si>
  <si>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</si>
  <si>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</si>
  <si>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</si>
  <si>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</si>
  <si>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</si>
  <si>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</si>
  <si>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</si>
  <si>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</si>
  <si>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</si>
  <si>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</si>
  <si>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</si>
  <si>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</si>
  <si>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</si>
  <si>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</si>
  <si>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</si>
  <si>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</si>
  <si>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</si>
  <si>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</si>
  <si>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</si>
  <si>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</si>
  <si>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</si>
  <si>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</si>
  <si>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</si>
  <si>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</si>
  <si>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</si>
  <si>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</si>
  <si>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</si>
  <si>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</si>
  <si>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</si>
  <si>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</si>
  <si>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</si>
  <si>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</si>
  <si>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</si>
  <si>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</si>
  <si>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</si>
  <si>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</si>
  <si>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</si>
  <si>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</si>
  <si>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</si>
  <si>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</si>
  <si>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</si>
  <si>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</si>
  <si>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</si>
  <si>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</si>
  <si>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</si>
  <si>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</si>
  <si>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</si>
  <si>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</si>
  <si>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</si>
  <si>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</si>
  <si>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</si>
  <si>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</si>
  <si>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</si>
  <si>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</si>
  <si>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</si>
  <si>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</si>
  <si>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</si>
  <si>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</si>
  <si>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</si>
  <si>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</si>
  <si>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</si>
  <si>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</si>
  <si>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</si>
  <si>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</si>
  <si>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</si>
  <si>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</si>
  <si>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</si>
  <si>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</si>
  <si>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</si>
  <si>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</si>
  <si>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</si>
  <si>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</si>
  <si>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</si>
  <si>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</si>
  <si>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</si>
  <si>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</si>
  <si>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</si>
  <si>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</si>
  <si>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</si>
  <si>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</si>
  <si>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</si>
  <si>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</si>
  <si>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</si>
  <si>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</si>
  <si>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</si>
  <si>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</si>
  <si>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</si>
  <si>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</si>
  <si>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</si>
  <si>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</si>
  <si>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</si>
  <si>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</si>
  <si>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</si>
  <si>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</si>
  <si>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</si>
  <si>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</si>
  <si>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</si>
  <si>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</si>
  <si>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</si>
  <si>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</si>
  <si>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</si>
  <si>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</si>
  <si>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</si>
  <si>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</si>
  <si>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</si>
  <si>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</si>
  <si>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</si>
  <si>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</si>
  <si>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</si>
  <si>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</si>
  <si>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</si>
  <si>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</si>
  <si>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</si>
  <si>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</si>
  <si>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</si>
  <si>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</si>
  <si>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</si>
  <si>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</si>
  <si>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</si>
  <si>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</si>
  <si>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</si>
  <si>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</si>
  <si>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</si>
  <si>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</si>
  <si>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</si>
  <si>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</si>
  <si>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</si>
  <si>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</si>
  <si>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</si>
  <si>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</si>
  <si>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</si>
  <si>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</si>
  <si>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</si>
  <si>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</si>
  <si>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</si>
  <si>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</si>
  <si>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</si>
  <si>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</si>
  <si>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</si>
  <si>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</si>
  <si>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</si>
  <si>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</si>
  <si>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</si>
  <si>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</si>
  <si>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</si>
  <si>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</si>
  <si>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</si>
  <si>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</si>
  <si>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</si>
  <si>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</si>
  <si>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</si>
  <si>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</si>
  <si>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</si>
  <si>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</si>
  <si>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</si>
  <si>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</si>
  <si>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</si>
  <si>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</si>
  <si>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</si>
  <si>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</si>
  <si>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</si>
  <si>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</si>
  <si>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</si>
  <si>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</si>
  <si>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</si>
  <si>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</si>
  <si>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</si>
  <si>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</si>
  <si>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</si>
  <si>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</si>
  <si>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</si>
  <si>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</si>
  <si>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</si>
  <si>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</si>
  <si>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</si>
  <si>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</si>
  <si>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</si>
  <si>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</si>
  <si>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</si>
  <si>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</si>
  <si>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</si>
  <si>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</si>
  <si>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</si>
  <si>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</si>
  <si>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</si>
  <si>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</si>
  <si>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</si>
  <si>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</si>
  <si>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</si>
  <si>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</si>
  <si>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</si>
  <si>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</si>
  <si>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</si>
  <si>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</si>
  <si>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</si>
  <si>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</si>
  <si>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</si>
  <si>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</si>
  <si>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</si>
  <si>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</si>
  <si>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</si>
  <si>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</si>
  <si>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</si>
  <si>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</si>
  <si>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</si>
  <si>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</si>
  <si>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</si>
  <si>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</si>
  <si>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</si>
  <si>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</si>
  <si>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</si>
  <si>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</si>
  <si>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</si>
  <si>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</si>
  <si>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</si>
  <si>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</si>
  <si>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</si>
  <si>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</si>
  <si>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</si>
  <si>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</si>
  <si>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</si>
  <si>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</si>
  <si>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</si>
  <si>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</si>
  <si>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</si>
  <si>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</si>
  <si>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</si>
  <si>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</si>
  <si>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</si>
  <si>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</si>
  <si>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</si>
  <si>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</si>
  <si>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</si>
  <si>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</si>
  <si>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</si>
  <si>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</si>
  <si>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</si>
  <si>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</si>
  <si>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</si>
  <si>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</si>
  <si>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</si>
  <si>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</si>
  <si>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</si>
  <si>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</si>
  <si>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</si>
  <si>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</si>
  <si>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</si>
  <si>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</si>
  <si>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</si>
  <si>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</si>
  <si>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</si>
  <si>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</si>
  <si>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</si>
  <si>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</si>
  <si>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</si>
  <si>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</si>
  <si>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</si>
  <si>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</si>
  <si>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</si>
  <si>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</si>
  <si>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</si>
  <si>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</si>
  <si>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</si>
  <si>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</si>
  <si>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</si>
  <si>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</si>
  <si>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</si>
  <si>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</si>
  <si>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</si>
  <si>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</si>
  <si>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</si>
  <si>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</si>
  <si>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</si>
  <si>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</si>
  <si>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</si>
  <si>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</si>
  <si>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</si>
  <si>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</si>
  <si>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</si>
  <si>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</si>
  <si>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</si>
  <si>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</si>
  <si>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</si>
  <si>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</si>
  <si>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</si>
  <si>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</si>
  <si>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</si>
  <si>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</si>
  <si>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</si>
  <si>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</si>
  <si>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</si>
  <si>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</si>
  <si>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</si>
  <si>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</si>
  <si>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</si>
  <si>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</si>
  <si>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</si>
  <si>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</si>
  <si>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</si>
  <si>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</si>
  <si>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</si>
  <si>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</si>
  <si>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</si>
  <si>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</si>
  <si>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</si>
  <si>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</si>
  <si>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</si>
  <si>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</si>
  <si>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</si>
  <si>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</si>
  <si>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</si>
  <si>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</si>
  <si>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</si>
  <si>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</si>
  <si>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</si>
  <si>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</si>
  <si>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</si>
  <si>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</si>
  <si>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</si>
  <si>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</si>
  <si>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</si>
  <si>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</si>
  <si>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</si>
  <si>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</si>
  <si>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</si>
  <si>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</si>
  <si>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</si>
  <si>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</si>
  <si>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</si>
  <si>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</si>
  <si>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</si>
  <si>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</si>
  <si>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</si>
  <si>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</si>
  <si>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</si>
  <si>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</si>
  <si>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</si>
  <si>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</si>
  <si>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</si>
  <si>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</si>
  <si>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</si>
  <si>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</si>
  <si>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</si>
  <si>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</si>
  <si>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</si>
  <si>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</si>
  <si>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</si>
  <si>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</si>
  <si>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</si>
  <si>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</si>
  <si>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</si>
  <si>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</si>
  <si>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</si>
  <si>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</si>
  <si>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</si>
  <si>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</si>
  <si>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</si>
  <si>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</si>
  <si>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</si>
  <si>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</si>
  <si>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</si>
  <si>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</si>
  <si>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</si>
  <si>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</si>
  <si>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</si>
  <si>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</si>
  <si>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</si>
  <si>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</si>
  <si>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</si>
  <si>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</si>
  <si>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</si>
  <si>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</si>
  <si>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</si>
  <si>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</si>
  <si>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</si>
  <si>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</si>
  <si>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</si>
  <si>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</si>
  <si>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</si>
  <si>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</si>
  <si>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</si>
  <si>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</si>
  <si>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</si>
  <si>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</si>
  <si>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</si>
  <si>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</si>
  <si>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</si>
  <si>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</si>
  <si>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</si>
  <si>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</si>
  <si>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</si>
  <si>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</si>
  <si>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</si>
  <si>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</si>
  <si>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</si>
  <si>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</si>
  <si>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</si>
  <si>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</si>
  <si>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</si>
  <si>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</si>
  <si>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</si>
  <si>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</si>
  <si>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</si>
  <si>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</si>
  <si>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</si>
  <si>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</si>
  <si>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</si>
  <si>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</si>
  <si>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</si>
  <si>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</si>
  <si>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</si>
  <si>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</si>
  <si>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</si>
  <si>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</si>
  <si>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</si>
  <si>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</si>
  <si>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</si>
  <si>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</si>
  <si>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</si>
  <si>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</si>
  <si>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</si>
  <si>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</si>
  <si>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</si>
  <si>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</si>
  <si>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</si>
  <si>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</si>
  <si>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</si>
  <si>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</si>
  <si>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</si>
  <si>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</si>
  <si>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</si>
  <si>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</si>
  <si>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</si>
  <si>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</si>
  <si>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</si>
  <si>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</si>
  <si>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</si>
  <si>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</si>
  <si>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</si>
  <si>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</si>
  <si>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</si>
  <si>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</si>
  <si>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</si>
  <si>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</si>
  <si>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</si>
  <si>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</si>
  <si>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</si>
  <si>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</si>
  <si>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</si>
  <si>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</si>
  <si>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</si>
  <si>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</si>
  <si>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</si>
  <si>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</si>
  <si>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</si>
  <si>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</si>
  <si>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</si>
  <si>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</si>
  <si>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</si>
  <si>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</si>
  <si>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</si>
  <si>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</si>
  <si>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</si>
  <si>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</si>
  <si>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</si>
  <si>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</si>
  <si>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</si>
  <si>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</si>
  <si>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</si>
  <si>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</si>
  <si>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</si>
  <si>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</si>
  <si>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</si>
  <si>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</si>
  <si>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</si>
  <si>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</si>
  <si>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</si>
  <si>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</si>
  <si>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</si>
  <si>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</si>
  <si>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</si>
  <si>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</si>
  <si>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</si>
  <si>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</si>
  <si>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</si>
  <si>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</si>
  <si>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</si>
  <si>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</si>
  <si>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</si>
  <si>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</si>
  <si>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</si>
  <si>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</si>
  <si>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</si>
  <si>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</si>
  <si>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</si>
  <si>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</si>
  <si>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</si>
  <si>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</si>
  <si>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</si>
  <si>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</si>
  <si>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</si>
  <si>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</si>
  <si>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</si>
  <si>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</si>
  <si>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</si>
  <si>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</si>
  <si>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</si>
  <si>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</si>
  <si>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</si>
  <si>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</si>
  <si>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</si>
  <si>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</si>
  <si>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</si>
  <si>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</si>
  <si>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</si>
  <si>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</si>
  <si>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</si>
  <si>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</si>
  <si>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</si>
  <si>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</si>
  <si>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</si>
  <si>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</si>
  <si>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</si>
  <si>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</si>
  <si>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</si>
  <si>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</si>
  <si>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</si>
  <si>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</si>
  <si>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</si>
  <si>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</si>
  <si>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</si>
  <si>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</si>
  <si>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</si>
  <si>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</si>
  <si>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</si>
  <si>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</si>
  <si>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</si>
  <si>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</si>
  <si>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</si>
  <si>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</si>
  <si>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</si>
  <si>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</si>
  <si>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</si>
  <si>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</si>
  <si>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</si>
  <si>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</si>
  <si>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</si>
  <si>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</si>
  <si>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</si>
  <si>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</si>
  <si>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</si>
  <si>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</si>
  <si>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</si>
  <si>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</si>
  <si>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</si>
  <si>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</si>
  <si>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</si>
  <si>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</si>
  <si>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</si>
  <si>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</si>
  <si>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</si>
  <si>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</si>
  <si>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</si>
  <si>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</si>
  <si>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</si>
  <si>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</si>
  <si>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</si>
  <si>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</si>
  <si>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</si>
  <si>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</si>
  <si>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</si>
  <si>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</si>
  <si>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</si>
  <si>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</si>
  <si>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</si>
  <si>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</si>
  <si>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</si>
  <si>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</si>
  <si>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</si>
  <si>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</si>
  <si>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</si>
  <si>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</si>
  <si>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</si>
  <si>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</si>
  <si>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</si>
  <si>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</si>
  <si>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</si>
  <si>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</si>
  <si>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</si>
  <si>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</si>
  <si>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</si>
  <si>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</si>
  <si>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</si>
  <si>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</si>
  <si>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</si>
  <si>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</si>
  <si>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</si>
  <si>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</si>
  <si>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</si>
  <si>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</si>
  <si>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</si>
  <si>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</si>
  <si>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</si>
  <si>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</si>
  <si>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</si>
  <si>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</si>
  <si>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</si>
  <si>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</si>
  <si>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</si>
  <si>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</si>
  <si>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</si>
  <si>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</si>
  <si>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</si>
  <si>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</si>
  <si>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</si>
  <si>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</si>
  <si>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</si>
  <si>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</si>
  <si>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</si>
  <si>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</si>
  <si>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</si>
  <si>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</si>
  <si>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</si>
  <si>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</si>
  <si>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</si>
  <si>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</si>
  <si>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</si>
  <si>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</si>
  <si>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</si>
  <si>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</si>
  <si>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</si>
  <si>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</si>
  <si>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</si>
  <si>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</si>
  <si>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</si>
  <si>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</si>
  <si>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</si>
  <si>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</si>
  <si>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</si>
  <si>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</si>
  <si>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</si>
  <si>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</si>
  <si>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</si>
  <si>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</si>
  <si>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</si>
  <si>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</si>
  <si>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</si>
  <si>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</si>
  <si>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</si>
  <si>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</si>
  <si>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</si>
  <si>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</si>
  <si>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</si>
  <si>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</si>
  <si>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</si>
  <si>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</si>
  <si>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</si>
  <si>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</si>
  <si>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</si>
  <si>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</si>
  <si>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</si>
  <si>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</si>
  <si>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</si>
  <si>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</si>
  <si>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</si>
  <si>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</si>
  <si>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</si>
  <si>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</si>
  <si>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</si>
  <si>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</si>
  <si>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</si>
  <si>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</si>
  <si>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</si>
  <si>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</si>
  <si>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</si>
  <si>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</si>
  <si>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</si>
  <si>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</si>
  <si>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</si>
  <si>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</si>
  <si>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</si>
  <si>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</si>
  <si>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</si>
  <si>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</si>
  <si>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</si>
  <si>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</si>
  <si>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</si>
  <si>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</si>
  <si>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</si>
  <si>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</si>
  <si>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</si>
  <si>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</si>
  <si>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</si>
  <si>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</si>
  <si>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</si>
  <si>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</si>
  <si>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</si>
  <si>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</si>
  <si>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</si>
  <si>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</si>
  <si>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</si>
  <si>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</si>
  <si>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</si>
  <si>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</si>
  <si>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</si>
  <si>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</si>
  <si>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</si>
  <si>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</si>
  <si>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</si>
  <si>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</si>
  <si>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</si>
  <si>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</si>
  <si>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</si>
  <si>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</si>
  <si>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</si>
  <si>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</si>
  <si>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</si>
  <si>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</si>
  <si>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</si>
  <si>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</si>
  <si>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</si>
  <si>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</si>
  <si>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</si>
  <si>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</si>
  <si>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</si>
  <si>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</si>
  <si>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</si>
  <si>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</si>
  <si>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</si>
  <si>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</si>
  <si>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</si>
  <si>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</si>
  <si>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</si>
  <si>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</si>
  <si>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</si>
  <si>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</si>
  <si>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</si>
  <si>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</si>
  <si>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</si>
  <si>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</si>
  <si>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</si>
  <si>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</si>
  <si>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</si>
  <si>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</si>
  <si>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</si>
  <si>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</si>
  <si>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</si>
  <si>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</si>
  <si>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</si>
  <si>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</si>
  <si>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</si>
  <si>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</si>
  <si>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</si>
  <si>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</si>
  <si>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</si>
  <si>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</si>
  <si>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</si>
  <si>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</si>
  <si>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</si>
  <si>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</si>
  <si>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</si>
  <si>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</si>
  <si>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</si>
  <si>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</si>
  <si>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</si>
  <si>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</si>
  <si>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</si>
  <si>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</si>
  <si>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</si>
  <si>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</si>
  <si>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</si>
  <si>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</si>
  <si>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</si>
  <si>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</si>
  <si>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</si>
  <si>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</si>
  <si>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</si>
  <si>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</si>
  <si>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</si>
  <si>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</si>
  <si>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</si>
  <si>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</si>
  <si>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</si>
  <si>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</si>
  <si>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</si>
  <si>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</si>
  <si>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</si>
  <si>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</si>
  <si>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</si>
  <si>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</si>
  <si>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</si>
  <si>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</si>
  <si>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</si>
  <si>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</si>
  <si>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</si>
  <si>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</si>
  <si>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</si>
  <si>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</si>
  <si>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</si>
  <si>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</si>
  <si>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</si>
  <si>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</si>
  <si>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</si>
  <si>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</si>
  <si>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</si>
  <si>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</si>
  <si>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</si>
  <si>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</si>
  <si>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</si>
  <si>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</si>
  <si>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</si>
  <si>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</si>
  <si>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</si>
  <si>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</si>
  <si>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</si>
  <si>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</si>
  <si>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</si>
  <si>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</si>
  <si>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</si>
  <si>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</si>
  <si>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</si>
  <si>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</si>
  <si>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</si>
  <si>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</si>
  <si>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</si>
  <si>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</si>
  <si>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</si>
  <si>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</si>
  <si>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</si>
  <si>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</si>
  <si>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</si>
  <si>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</si>
  <si>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</si>
  <si>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</si>
  <si>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</si>
  <si>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</si>
  <si>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</si>
  <si>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</si>
  <si>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</si>
  <si>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</si>
  <si>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</si>
  <si>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</si>
  <si>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</si>
  <si>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</si>
  <si>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</si>
  <si>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</si>
  <si>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</si>
  <si>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</si>
  <si>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</si>
  <si>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</si>
  <si>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</si>
  <si>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</si>
  <si>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</si>
  <si>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</si>
  <si>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</si>
  <si>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</si>
  <si>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</si>
  <si>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</si>
  <si>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</si>
  <si>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</si>
  <si>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</si>
  <si>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</si>
  <si>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</si>
  <si>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</si>
  <si>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</si>
  <si>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</si>
  <si>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</si>
  <si>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</si>
  <si>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</si>
  <si>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</si>
  <si>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</si>
  <si>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</si>
  <si>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</si>
  <si>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</si>
  <si>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</si>
  <si>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</si>
  <si>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</si>
  <si>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</si>
  <si>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</si>
  <si>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</si>
  <si>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</si>
  <si>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</si>
  <si>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</si>
  <si>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</si>
  <si>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</si>
  <si>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</si>
  <si>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</si>
  <si>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</si>
  <si>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</si>
  <si>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</si>
  <si>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</si>
  <si>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</si>
  <si>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</si>
  <si>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</si>
  <si>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</si>
  <si>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</si>
  <si>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</si>
  <si>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</si>
  <si>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</si>
  <si>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</si>
  <si>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</si>
  <si>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</si>
  <si>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</si>
  <si>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</si>
  <si>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</si>
  <si>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</si>
  <si>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</si>
  <si>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</si>
  <si>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</si>
  <si>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</si>
  <si>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</si>
  <si>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</si>
  <si>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</si>
  <si>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</si>
  <si>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</si>
  <si>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</si>
  <si>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</si>
  <si>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</si>
  <si>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</si>
  <si>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</si>
  <si>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</si>
  <si>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</si>
  <si>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</si>
  <si>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</si>
  <si>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</si>
  <si>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</si>
  <si>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</si>
  <si>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</si>
  <si>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</si>
  <si>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</si>
  <si>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</si>
  <si>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</si>
  <si>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</si>
  <si>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</si>
  <si>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</si>
  <si>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</si>
  <si>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</si>
  <si>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</si>
  <si>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</si>
  <si>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</si>
  <si>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</si>
  <si>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</si>
  <si>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</si>
  <si>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</si>
  <si>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</si>
  <si>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</si>
  <si>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</si>
  <si>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</si>
  <si>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</si>
  <si>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</si>
  <si>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</si>
  <si>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</si>
  <si>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</si>
  <si>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</si>
  <si>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</si>
  <si>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</si>
  <si>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</si>
  <si>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</si>
  <si>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</si>
  <si>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</si>
  <si>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</si>
  <si>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</si>
  <si>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</si>
  <si>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</si>
  <si>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</si>
  <si>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</si>
  <si>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</si>
  <si>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</si>
  <si>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</si>
  <si>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</si>
  <si>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</si>
  <si>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</si>
  <si>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</si>
  <si>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</si>
  <si>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</si>
  <si>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</si>
  <si>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</si>
  <si>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</si>
  <si>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</si>
  <si>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</si>
  <si>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</si>
  <si>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</si>
  <si>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</si>
  <si>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</si>
  <si>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</si>
  <si>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</si>
  <si>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</si>
  <si>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</si>
  <si>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</si>
  <si>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</si>
  <si>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</si>
  <si>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</si>
  <si>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</si>
  <si>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</si>
  <si>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</si>
  <si>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</si>
  <si>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</si>
  <si>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</si>
  <si>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</si>
  <si>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</si>
  <si>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</si>
  <si>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</si>
  <si>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</si>
  <si>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</si>
  <si>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</si>
  <si>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</si>
  <si>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</si>
  <si>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</si>
  <si>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</si>
  <si>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</si>
  <si>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</si>
  <si>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</si>
  <si>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</si>
  <si>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</si>
  <si>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</si>
  <si>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</si>
  <si>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</si>
  <si>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</si>
  <si>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</si>
  <si>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</si>
  <si>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</si>
  <si>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</si>
  <si>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</si>
  <si>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</si>
  <si>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</si>
  <si>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</si>
  <si>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</si>
  <si>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</si>
  <si>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</si>
  <si>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</si>
  <si>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</si>
  <si>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</si>
  <si>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</si>
  <si>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</si>
  <si>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</si>
  <si>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</si>
  <si>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</si>
  <si>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</si>
  <si>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</si>
  <si>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</si>
  <si>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</si>
  <si>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</si>
  <si>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</si>
  <si>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</si>
  <si>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</si>
  <si>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</si>
  <si>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</si>
  <si>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</si>
  <si>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</si>
  <si>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</si>
  <si>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</si>
  <si>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</si>
  <si>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</si>
  <si>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</si>
  <si>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</si>
  <si>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</si>
  <si>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</si>
  <si>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</si>
  <si>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</si>
  <si>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</si>
  <si>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</si>
  <si>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</si>
  <si>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</si>
  <si>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</si>
  <si>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</si>
  <si>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</si>
  <si>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</si>
  <si>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</si>
  <si>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</si>
  <si>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</si>
  <si>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</si>
  <si>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</si>
  <si>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</si>
  <si>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</si>
  <si>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</si>
  <si>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</si>
  <si>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</si>
  <si>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</si>
  <si>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</si>
  <si>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</si>
  <si>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</si>
  <si>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</si>
  <si>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</si>
  <si>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</si>
  <si>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</si>
  <si>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</si>
  <si>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</si>
  <si>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</si>
  <si>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</si>
  <si>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</si>
  <si>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</si>
  <si>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</si>
  <si>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</si>
  <si>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</si>
  <si>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</si>
  <si>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</si>
  <si>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</si>
  <si>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</si>
  <si>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</si>
  <si>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</si>
  <si>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</si>
  <si>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</si>
  <si>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</si>
  <si>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</si>
  <si>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</si>
  <si>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</si>
  <si>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</si>
  <si>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</si>
  <si>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</si>
  <si>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</si>
  <si>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</si>
  <si>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</si>
  <si>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</si>
  <si>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</si>
  <si>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</si>
  <si>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</si>
  <si>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</si>
  <si>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</si>
  <si>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</si>
  <si>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</si>
  <si>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</si>
  <si>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</si>
  <si>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</si>
  <si>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</si>
  <si>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</si>
  <si>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</si>
  <si>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</si>
  <si>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</si>
  <si>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</si>
  <si>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</si>
  <si>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</si>
  <si>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</si>
  <si>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</si>
  <si>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</si>
  <si>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</si>
  <si>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</si>
  <si>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</si>
  <si>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</si>
  <si>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</si>
  <si>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</si>
  <si>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</si>
  <si>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</si>
  <si>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</si>
  <si>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</si>
  <si>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</si>
  <si>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</si>
  <si>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</si>
  <si>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</si>
  <si>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</si>
  <si>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</si>
  <si>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</si>
  <si>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</si>
  <si>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</si>
  <si>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</si>
  <si>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</si>
  <si>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</si>
  <si>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</si>
  <si>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</si>
  <si>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</si>
  <si>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</si>
  <si>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</si>
  <si>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</si>
  <si>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</si>
  <si>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</si>
  <si>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</si>
  <si>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</si>
  <si>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</si>
  <si>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</si>
  <si>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</si>
  <si>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</si>
  <si>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</si>
  <si>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</si>
  <si>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</si>
  <si>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</si>
  <si>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</si>
  <si>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</si>
  <si>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</si>
  <si>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</si>
  <si>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</si>
  <si>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</si>
  <si>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</si>
  <si>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</si>
  <si>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</si>
  <si>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</si>
  <si>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</si>
  <si>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</si>
  <si>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</si>
  <si>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</si>
  <si>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</si>
  <si>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</si>
  <si>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</si>
  <si>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</si>
  <si>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</si>
  <si>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</si>
  <si>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</si>
  <si>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</si>
  <si>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</si>
  <si>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</si>
  <si>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</si>
  <si>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</si>
  <si>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</si>
  <si>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</si>
  <si>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</si>
  <si>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</si>
  <si>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</si>
  <si>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</si>
  <si>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</si>
  <si>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</si>
  <si>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</si>
  <si>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</si>
  <si>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</si>
  <si>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</si>
  <si>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</si>
  <si>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</si>
  <si>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</si>
  <si>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</si>
  <si>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</si>
  <si>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</si>
  <si>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</si>
  <si>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</si>
  <si>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</si>
  <si>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</si>
  <si>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</si>
  <si>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</si>
  <si>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</si>
  <si>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</si>
  <si>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</si>
  <si>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</si>
  <si>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</si>
  <si>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</si>
  <si>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</si>
  <si>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</si>
  <si>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</si>
  <si>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</si>
  <si>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</si>
  <si>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</si>
  <si>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</si>
  <si>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</si>
  <si>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</si>
  <si>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</si>
  <si>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</si>
  <si>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</si>
  <si>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</si>
  <si>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</si>
  <si>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</si>
  <si>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</si>
  <si>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</si>
  <si>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</si>
  <si>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</si>
  <si>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</si>
  <si>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</si>
  <si>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</si>
  <si>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</si>
  <si>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</si>
  <si>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</si>
  <si>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</si>
  <si>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</si>
  <si>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</si>
  <si>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</si>
  <si>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</si>
  <si>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</si>
  <si>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</si>
  <si>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</si>
  <si>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</si>
  <si>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</si>
  <si>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</si>
  <si>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</si>
  <si>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</si>
  <si>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</si>
  <si>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</si>
  <si>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</si>
  <si>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</si>
  <si>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</si>
  <si>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</si>
  <si>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</si>
  <si>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</si>
  <si>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</si>
  <si>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</si>
  <si>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</si>
  <si>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</si>
  <si>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</si>
  <si>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</si>
  <si>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</si>
  <si>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</si>
  <si>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</si>
  <si>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</si>
  <si>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</si>
  <si>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</si>
  <si>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</si>
  <si>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</si>
  <si>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</si>
  <si>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</si>
  <si>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</si>
  <si>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</si>
  <si>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</si>
  <si>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</si>
  <si>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</si>
  <si>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</si>
  <si>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</si>
  <si>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</si>
  <si>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</si>
  <si>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</si>
  <si>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</si>
  <si>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</si>
  <si>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</si>
  <si>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</si>
  <si>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</si>
  <si>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</si>
  <si>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</si>
  <si>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</si>
  <si>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</si>
  <si>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</si>
  <si>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</si>
  <si>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</si>
  <si>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</si>
  <si>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</si>
  <si>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</si>
  <si>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</si>
  <si>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</si>
  <si>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</si>
  <si>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</si>
  <si>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</si>
  <si>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</si>
  <si>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</si>
  <si>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</si>
  <si>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</si>
  <si>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</si>
  <si>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</si>
  <si>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</si>
  <si>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</si>
  <si>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</si>
  <si>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</si>
  <si>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</si>
  <si>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</si>
  <si>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</si>
  <si>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</si>
  <si>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</si>
  <si>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</si>
  <si>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</si>
  <si>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</si>
  <si>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</si>
  <si>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</si>
  <si>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</si>
  <si>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</si>
  <si>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</si>
  <si>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</si>
  <si>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</si>
  <si>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</si>
  <si>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</si>
  <si>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</si>
  <si>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</si>
  <si>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</si>
  <si>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</si>
  <si>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</si>
  <si>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</si>
  <si>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</si>
  <si>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</si>
  <si>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</si>
  <si>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</si>
  <si>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</si>
  <si>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</si>
  <si>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</si>
  <si>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</si>
  <si>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</si>
  <si>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</si>
  <si>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</si>
  <si>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</si>
  <si>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</si>
  <si>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</si>
  <si>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</si>
  <si>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</si>
  <si>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</si>
  <si>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</si>
  <si>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</si>
  <si>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</si>
  <si>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</si>
  <si>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</si>
  <si>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</si>
  <si>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</si>
  <si>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</si>
  <si>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</si>
  <si>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</si>
  <si>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</si>
  <si>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</si>
  <si>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</si>
  <si>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</si>
  <si>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</si>
  <si>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</si>
  <si>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</si>
  <si>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</si>
  <si>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</si>
  <si>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</si>
  <si>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</si>
  <si>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</si>
  <si>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</si>
  <si>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</si>
  <si>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</si>
  <si>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</si>
  <si>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</si>
  <si>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</si>
  <si>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</si>
  <si>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</si>
  <si>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</si>
  <si>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</si>
  <si>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</si>
  <si>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</si>
  <si>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</si>
  <si>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</si>
  <si>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</si>
  <si>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</si>
  <si>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</si>
  <si>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</si>
  <si>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</si>
  <si>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</si>
  <si>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</si>
  <si>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</si>
  <si>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</si>
  <si>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</si>
  <si>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</si>
  <si>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</si>
  <si>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</si>
  <si>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</si>
  <si>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</si>
  <si>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</si>
  <si>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</si>
  <si>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</si>
  <si>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</si>
  <si>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</si>
  <si>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</si>
  <si>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</si>
  <si>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</si>
  <si>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</si>
  <si>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</si>
  <si>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</si>
  <si>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</si>
  <si>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</si>
  <si>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</si>
  <si>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</si>
  <si>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</si>
  <si>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</si>
  <si>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</si>
  <si>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</si>
  <si>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</si>
  <si>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</si>
  <si>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</si>
  <si>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</si>
  <si>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</si>
  <si>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</si>
  <si>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</si>
  <si>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</si>
  <si>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</si>
  <si>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</si>
  <si>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</si>
  <si>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</si>
  <si>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</si>
  <si>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</si>
  <si>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</si>
  <si>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</si>
  <si>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</si>
  <si>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</si>
  <si>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</si>
  <si>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</si>
  <si>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</si>
  <si>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</si>
  <si>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</si>
  <si>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</si>
  <si>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</si>
  <si>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</si>
  <si>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</si>
  <si>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</si>
  <si>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</si>
  <si>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</si>
  <si>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</si>
  <si>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</si>
  <si>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</si>
  <si>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</si>
  <si>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</si>
  <si>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</si>
  <si>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</si>
  <si>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</si>
  <si>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</si>
  <si>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</si>
  <si>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</si>
  <si>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</si>
  <si>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</si>
  <si>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</si>
  <si>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</si>
  <si>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</si>
  <si>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</si>
  <si>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</si>
  <si>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</si>
  <si>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</si>
  <si>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</si>
  <si>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</si>
  <si>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</si>
  <si>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</si>
  <si>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</si>
  <si>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</si>
  <si>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</si>
  <si>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</si>
  <si>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</si>
  <si>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</si>
  <si>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</si>
  <si>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</si>
  <si>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</si>
  <si>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</si>
  <si>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</si>
  <si>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</si>
  <si>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</si>
  <si>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</si>
  <si>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</si>
  <si>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</si>
  <si>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</si>
  <si>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</si>
  <si>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</si>
  <si>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</si>
  <si>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</si>
  <si>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</si>
  <si>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</si>
  <si>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</si>
  <si>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</si>
  <si>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</si>
  <si>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</si>
  <si>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</si>
  <si>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</si>
  <si>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</si>
  <si>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</si>
  <si>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</si>
  <si>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</si>
  <si>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</si>
  <si>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</si>
  <si>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</si>
  <si>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</si>
  <si>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</si>
  <si>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</si>
  <si>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</si>
  <si>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</si>
  <si>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</si>
  <si>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</si>
  <si>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</si>
  <si>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</si>
  <si>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</si>
  <si>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</si>
  <si>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</si>
  <si>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</si>
  <si>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</si>
  <si>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</si>
  <si>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</si>
  <si>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</si>
  <si>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</si>
  <si>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</si>
  <si>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</si>
  <si>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</si>
  <si>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</si>
  <si>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</si>
  <si>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</si>
  <si>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</si>
  <si>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</si>
  <si>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</si>
  <si>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</si>
  <si>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</si>
  <si>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</si>
  <si>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</si>
  <si>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</si>
  <si>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</si>
  <si>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</si>
  <si>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</si>
  <si>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</si>
  <si>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</si>
  <si>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</si>
  <si>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</si>
  <si>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</si>
  <si>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</si>
  <si>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</si>
  <si>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</si>
  <si>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</si>
  <si>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</si>
  <si>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</si>
  <si>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</si>
  <si>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</si>
  <si>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</si>
  <si>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</si>
  <si>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</si>
  <si>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</si>
  <si>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</si>
  <si>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</si>
  <si>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</si>
  <si>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</si>
  <si>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</si>
  <si>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</si>
  <si>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</si>
  <si>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</si>
  <si>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</si>
  <si>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</si>
  <si>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</si>
  <si>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</si>
  <si>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</si>
  <si>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</si>
  <si>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</si>
  <si>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</si>
  <si>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</si>
  <si>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</si>
  <si>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</si>
  <si>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</si>
  <si>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</si>
  <si>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</si>
  <si>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</si>
  <si>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</si>
  <si>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</si>
  <si>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</si>
  <si>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</si>
  <si>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</si>
  <si>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</si>
  <si>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</si>
  <si>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</si>
  <si>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</si>
  <si>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</si>
  <si>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</si>
  <si>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</si>
  <si>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</si>
  <si>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</si>
  <si>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</si>
  <si>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</si>
  <si>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</si>
  <si>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</si>
  <si>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</si>
  <si>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</si>
  <si>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</si>
  <si>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</si>
  <si>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</si>
  <si>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</si>
  <si>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</si>
  <si>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</si>
  <si>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</si>
  <si>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</si>
  <si>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</si>
  <si>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</si>
  <si>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</si>
  <si>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</si>
  <si>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</si>
  <si>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</si>
  <si>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</si>
  <si>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</si>
  <si>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</si>
  <si>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</si>
  <si>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</si>
  <si>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</si>
  <si>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</si>
  <si>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</si>
  <si>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</si>
  <si>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</si>
  <si>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</si>
  <si>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</si>
  <si>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</si>
  <si>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</si>
  <si>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</si>
  <si>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</si>
  <si>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</si>
  <si>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</si>
  <si>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</si>
  <si>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</si>
  <si>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</si>
  <si>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</si>
  <si>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</si>
  <si>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</si>
  <si>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</si>
  <si>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</si>
  <si>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</si>
  <si>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</si>
  <si>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</si>
  <si>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</si>
  <si>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</si>
  <si>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</si>
  <si>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</si>
  <si>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</si>
  <si>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</si>
  <si>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</si>
  <si>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</si>
  <si>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</si>
  <si>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</si>
  <si>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</si>
  <si>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</si>
  <si>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</si>
  <si>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</si>
  <si>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</si>
  <si>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</si>
  <si>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</si>
  <si>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</si>
  <si>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</si>
  <si>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</si>
  <si>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</si>
  <si>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</si>
  <si>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</si>
  <si>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</si>
  <si>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</si>
  <si>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</si>
  <si>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</si>
  <si>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</si>
  <si>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</si>
  <si>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</si>
  <si>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</si>
  <si>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</si>
  <si>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</si>
  <si>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</si>
  <si>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</si>
  <si>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</si>
  <si>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</si>
  <si>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</si>
  <si>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</si>
  <si>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</si>
  <si>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</si>
  <si>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</si>
  <si>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</si>
  <si>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</si>
  <si>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</si>
  <si>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</si>
  <si>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</si>
  <si>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</si>
  <si>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</si>
  <si>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</si>
  <si>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</si>
  <si>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</si>
  <si>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</si>
  <si>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</si>
  <si>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</si>
  <si>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</si>
  <si>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</si>
  <si>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</si>
  <si>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</si>
  <si>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</si>
  <si>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</si>
  <si>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</si>
  <si>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</si>
  <si>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</si>
  <si>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</si>
  <si>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</si>
  <si>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</si>
  <si>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</si>
  <si>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</si>
  <si>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</si>
  <si>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</si>
  <si>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</si>
  <si>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</si>
  <si>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</si>
  <si>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</si>
  <si>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</si>
  <si>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</si>
  <si>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</si>
  <si>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</si>
  <si>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</si>
  <si>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</si>
  <si>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</si>
  <si>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</si>
  <si>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</si>
  <si>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</si>
  <si>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</si>
  <si>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</si>
  <si>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</si>
  <si>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</si>
  <si>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</si>
  <si>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</si>
  <si>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</si>
  <si>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</si>
  <si>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</si>
  <si>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</si>
  <si>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</si>
  <si>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</si>
  <si>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</si>
  <si>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</si>
  <si>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</si>
  <si>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</si>
  <si>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</si>
  <si>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</si>
  <si>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</si>
  <si>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</si>
  <si>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</si>
  <si>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</si>
  <si>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</si>
  <si>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</si>
  <si>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</si>
  <si>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</si>
  <si>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</si>
  <si>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</si>
  <si>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</si>
  <si>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</si>
  <si>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</si>
  <si>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</si>
  <si>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</si>
  <si>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</si>
  <si>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</si>
  <si>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</si>
  <si>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</si>
  <si>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</si>
  <si>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</si>
  <si>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</si>
  <si>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</si>
  <si>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</si>
  <si>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</si>
  <si>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</si>
  <si>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</si>
  <si>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</si>
  <si>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</si>
  <si>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</si>
  <si>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</si>
  <si>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</si>
  <si>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</si>
  <si>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</si>
  <si>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</si>
  <si>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</si>
  <si>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</si>
  <si>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</si>
  <si>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</si>
  <si>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</si>
  <si>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</si>
  <si>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</si>
  <si>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</si>
  <si>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</si>
  <si>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</si>
  <si>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</si>
  <si>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</si>
  <si>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</si>
  <si>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</si>
  <si>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</si>
  <si>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</si>
  <si>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</si>
  <si>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</si>
  <si>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</si>
  <si>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</si>
  <si>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</si>
  <si>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</si>
  <si>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</si>
  <si>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</si>
  <si>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</si>
  <si>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</si>
  <si>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</si>
  <si>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</si>
  <si>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</si>
  <si>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</si>
  <si>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</si>
  <si>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</si>
  <si>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</si>
  <si>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</si>
  <si>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</si>
  <si>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</si>
  <si>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</si>
  <si>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</si>
  <si>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</si>
  <si>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</si>
  <si>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</si>
  <si>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</si>
  <si>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</si>
  <si>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</si>
  <si>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</si>
  <si>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</si>
  <si>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</si>
  <si>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</si>
  <si>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</si>
  <si>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</si>
  <si>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</si>
  <si>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</si>
  <si>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</si>
  <si>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</si>
  <si>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</si>
  <si>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</si>
  <si>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</si>
  <si>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</si>
  <si>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</si>
  <si>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</si>
  <si>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</si>
  <si>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</si>
  <si>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</si>
  <si>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</si>
  <si>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</si>
  <si>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</si>
  <si>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</si>
  <si>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</si>
  <si>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</si>
  <si>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</si>
  <si>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</si>
  <si>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</si>
  <si>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</si>
  <si>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</si>
  <si>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</si>
  <si>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</si>
  <si>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</si>
  <si>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</si>
  <si>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</si>
  <si>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</si>
  <si>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</si>
  <si>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</si>
  <si>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</si>
  <si>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</si>
  <si>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</si>
  <si>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</si>
  <si>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</si>
  <si>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</si>
  <si>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</si>
  <si>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</si>
  <si>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</si>
  <si>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</si>
  <si>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</si>
  <si>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</si>
  <si>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</si>
  <si>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</si>
  <si>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</si>
  <si>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</si>
  <si>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</si>
  <si>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</si>
  <si>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</si>
  <si>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</si>
  <si>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</si>
  <si>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</si>
  <si>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</si>
  <si>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</si>
  <si>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</si>
  <si>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</si>
  <si>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</si>
  <si>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</si>
  <si>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</si>
  <si>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</si>
  <si>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</si>
  <si>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</si>
  <si>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</si>
  <si>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</si>
  <si>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</si>
  <si>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</si>
  <si>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</si>
  <si>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</si>
  <si>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</si>
  <si>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</si>
  <si>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</si>
  <si>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</si>
  <si>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</si>
  <si>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</si>
  <si>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</si>
  <si>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</si>
  <si>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</si>
  <si>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</si>
  <si>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</si>
  <si>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</si>
  <si>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</si>
  <si>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</si>
  <si>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</si>
  <si>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</si>
  <si>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</si>
  <si>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</si>
  <si>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</si>
  <si>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</si>
  <si>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</si>
  <si>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</si>
  <si>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</si>
  <si>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</si>
  <si>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</si>
  <si>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</si>
  <si>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</si>
  <si>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</si>
  <si>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</si>
  <si>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</si>
  <si>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</si>
  <si>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</si>
  <si>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</si>
  <si>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</si>
  <si>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</si>
  <si>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</si>
  <si>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</si>
  <si>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</si>
  <si>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</si>
  <si>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</si>
  <si>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</si>
  <si>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</si>
  <si>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</si>
  <si>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</si>
  <si>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</si>
  <si>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</si>
  <si>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</si>
  <si>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</si>
  <si>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</si>
  <si>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</si>
  <si>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</si>
  <si>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</si>
  <si>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</si>
  <si>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</si>
  <si>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</si>
  <si>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</si>
  <si>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</si>
  <si>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</si>
  <si>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</si>
  <si>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</si>
  <si>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</si>
  <si>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</si>
  <si>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</si>
  <si>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</si>
  <si>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</si>
  <si>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</si>
  <si>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</si>
  <si>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</si>
  <si>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</si>
  <si>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</si>
  <si>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</si>
  <si>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</si>
  <si>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</si>
  <si>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</si>
  <si>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</si>
  <si>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</si>
  <si>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</si>
  <si>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</si>
  <si>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</si>
  <si>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</si>
  <si>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</si>
  <si>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</si>
  <si>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</si>
  <si>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</si>
  <si>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</si>
  <si>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</si>
  <si>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</si>
  <si>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</si>
  <si>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</si>
  <si>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</si>
  <si>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</si>
  <si>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</si>
  <si>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</si>
  <si>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</si>
  <si>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</si>
  <si>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</si>
  <si>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</si>
  <si>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</si>
  <si>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</si>
  <si>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</si>
  <si>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</si>
  <si>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</si>
  <si>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</si>
  <si>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</si>
  <si>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</si>
  <si>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</si>
  <si>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</si>
  <si>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</si>
  <si>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</si>
  <si>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</si>
  <si>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</si>
  <si>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</si>
  <si>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</si>
  <si>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</si>
  <si>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</si>
  <si>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</si>
  <si>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</si>
  <si>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</si>
  <si>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</si>
  <si>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</si>
  <si>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</si>
  <si>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</si>
  <si>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</si>
  <si>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</si>
  <si>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</si>
  <si>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</si>
  <si>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</si>
  <si>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</si>
  <si>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</si>
  <si>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</si>
  <si>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</si>
  <si>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</si>
  <si>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</si>
  <si>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</si>
  <si>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</si>
  <si>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</si>
  <si>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</si>
  <si>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</si>
  <si>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</si>
  <si>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</si>
  <si>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</si>
  <si>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</si>
  <si>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</si>
  <si>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</si>
  <si>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</si>
  <si>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</si>
  <si>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</si>
  <si>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</si>
  <si>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</si>
  <si>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</si>
  <si>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</si>
  <si>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</si>
  <si>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</si>
  <si>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</si>
  <si>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</si>
  <si>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</si>
  <si>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</si>
  <si>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</si>
  <si>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</si>
  <si>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</si>
  <si>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</si>
  <si>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</si>
  <si>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</si>
  <si>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</si>
  <si>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</si>
  <si>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</si>
  <si>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</si>
  <si>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</si>
  <si>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</si>
  <si>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</si>
  <si>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</si>
  <si>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</si>
  <si>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</si>
  <si>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</si>
  <si>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</si>
  <si>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</si>
  <si>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</si>
  <si>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</si>
  <si>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</si>
  <si>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</si>
  <si>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</si>
  <si>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</si>
  <si>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</si>
  <si>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</si>
  <si>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</si>
  <si>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</si>
  <si>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</si>
  <si>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</si>
  <si>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</si>
  <si>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</si>
  <si>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</si>
  <si>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</si>
  <si>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</si>
  <si>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</si>
  <si>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</si>
  <si>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</si>
  <si>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</si>
  <si>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</si>
  <si>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</si>
  <si>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</si>
  <si>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</si>
  <si>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</si>
  <si>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</si>
  <si>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</si>
  <si>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</si>
  <si>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</si>
  <si>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</si>
  <si>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</si>
  <si>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</si>
  <si>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</si>
  <si>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</si>
  <si>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</si>
  <si>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</si>
  <si>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</si>
  <si>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</si>
  <si>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</si>
  <si>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</si>
  <si>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</si>
  <si>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</si>
  <si>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</si>
  <si>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</si>
  <si>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</si>
  <si>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</si>
  <si>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</si>
  <si>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</si>
  <si>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</si>
  <si>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</si>
  <si>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</si>
  <si>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</si>
  <si>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</si>
  <si>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</si>
  <si>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</si>
  <si>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</si>
  <si>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</si>
  <si>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</si>
  <si>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</si>
  <si>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</si>
  <si>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</si>
  <si>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</si>
  <si>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</si>
  <si>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</si>
  <si>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</si>
  <si>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</si>
  <si>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</si>
  <si>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</si>
  <si>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</si>
  <si>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</si>
  <si>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</si>
  <si>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</si>
  <si>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</si>
  <si>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</si>
  <si>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</si>
  <si>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</si>
  <si>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</si>
  <si>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</si>
  <si>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</si>
  <si>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</si>
  <si>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</si>
  <si>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</si>
  <si>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</si>
  <si>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</si>
  <si>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</si>
  <si>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</si>
  <si>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</si>
  <si>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</si>
  <si>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</si>
  <si>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</si>
  <si>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</si>
  <si>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</si>
  <si>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</si>
  <si>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</si>
  <si>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</si>
  <si>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</si>
  <si>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</si>
  <si>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</si>
  <si>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</si>
  <si>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</si>
  <si>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</si>
  <si>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</si>
  <si>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</si>
  <si>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</si>
  <si>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</si>
  <si>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</si>
  <si>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</si>
  <si>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</si>
  <si>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</si>
  <si>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</si>
  <si>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</si>
  <si>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</si>
  <si>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</si>
  <si>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</si>
  <si>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</si>
  <si>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</si>
  <si>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</si>
  <si>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</si>
  <si>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</si>
  <si>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</si>
  <si>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</si>
  <si>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</si>
  <si>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</si>
  <si>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</si>
  <si>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</si>
  <si>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</si>
  <si>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</si>
  <si>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</si>
  <si>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</si>
  <si>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</si>
  <si>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</si>
  <si>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</si>
  <si>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</si>
  <si>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</si>
  <si>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</si>
  <si>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</si>
  <si>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</si>
  <si>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</si>
  <si>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</si>
  <si>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</si>
  <si>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</si>
  <si>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</si>
  <si>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</si>
  <si>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</si>
  <si>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</si>
  <si>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</si>
  <si>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</si>
  <si>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</si>
  <si>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</si>
  <si>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</si>
  <si>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</si>
  <si>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</si>
  <si>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</si>
  <si>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</si>
  <si>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</si>
  <si>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</si>
  <si>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</si>
  <si>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</si>
  <si>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</si>
  <si>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</si>
  <si>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</si>
  <si>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</si>
  <si>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</si>
  <si>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</si>
  <si>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</si>
  <si>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</si>
  <si>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</si>
  <si>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</si>
  <si>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</si>
  <si>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</si>
  <si>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</si>
  <si>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</si>
  <si>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</si>
  <si>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</si>
  <si>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</si>
  <si>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</si>
  <si>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</si>
  <si>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</si>
  <si>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</si>
  <si>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</si>
  <si>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</si>
  <si>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</si>
  <si>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</si>
  <si>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</si>
  <si>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</si>
  <si>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</si>
  <si>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</si>
  <si>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</si>
  <si>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</si>
  <si>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</si>
  <si>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</si>
  <si>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</si>
  <si>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</si>
  <si>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</si>
  <si>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</si>
  <si>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</si>
  <si>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</si>
  <si>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</si>
  <si>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</si>
  <si>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</si>
  <si>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</si>
  <si>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</si>
  <si>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</si>
  <si>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</si>
  <si>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</si>
  <si>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</si>
  <si>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</si>
  <si>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</si>
  <si>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</si>
  <si>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</si>
  <si>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</si>
  <si>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</si>
  <si>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</si>
  <si>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</si>
  <si>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</si>
  <si>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</si>
  <si>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</si>
  <si>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</si>
  <si>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</si>
  <si>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</si>
  <si>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</si>
  <si>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</si>
  <si>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</si>
  <si>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</si>
  <si>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</si>
  <si>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</si>
  <si>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</si>
  <si>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</si>
  <si>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</si>
  <si>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</si>
  <si>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</si>
  <si>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</si>
  <si>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</si>
  <si>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</si>
  <si>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</si>
  <si>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</si>
  <si>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</si>
  <si>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</si>
  <si>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</si>
  <si>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</si>
  <si>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</si>
  <si>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</si>
  <si>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</si>
  <si>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</si>
  <si>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</si>
  <si>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</si>
  <si>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</si>
  <si>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</si>
  <si>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</si>
  <si>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</si>
  <si>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</si>
  <si>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</si>
  <si>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</si>
  <si>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</si>
  <si>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</si>
  <si>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</si>
  <si>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</si>
  <si>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</si>
  <si>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</si>
  <si>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</si>
  <si>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</si>
  <si>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</si>
  <si>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</si>
  <si>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</si>
  <si>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</si>
  <si>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</si>
  <si>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</si>
  <si>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</si>
  <si>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</si>
  <si>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</si>
  <si>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</si>
  <si>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</si>
  <si>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</si>
  <si>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</si>
  <si>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</si>
  <si>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</si>
  <si>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</si>
  <si>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</si>
  <si>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</si>
  <si>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</si>
  <si>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</si>
  <si>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</si>
  <si>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</si>
  <si>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</si>
  <si>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</si>
  <si>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</si>
  <si>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</si>
  <si>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</si>
  <si>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</si>
  <si>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</si>
  <si>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</si>
  <si>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</si>
  <si>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</si>
  <si>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</si>
  <si>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</si>
  <si>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</si>
  <si>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</si>
  <si>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</si>
  <si>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</si>
  <si>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</si>
  <si>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</si>
  <si>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</si>
  <si>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</si>
  <si>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</si>
  <si>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</si>
  <si>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</si>
  <si>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</si>
  <si>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</si>
  <si>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</si>
  <si>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</si>
  <si>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</si>
  <si>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</si>
  <si>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</si>
  <si>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</si>
  <si>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</si>
  <si>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</si>
  <si>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</si>
  <si>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</si>
  <si>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</si>
  <si>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</si>
  <si>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</si>
  <si>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</si>
  <si>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</si>
  <si>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</si>
  <si>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</si>
  <si>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</si>
  <si>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</si>
  <si>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</si>
  <si>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</si>
  <si>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</si>
  <si>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</si>
  <si>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</si>
  <si>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</si>
  <si>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</si>
  <si>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</si>
  <si>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</si>
  <si>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</si>
  <si>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</si>
  <si>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</si>
  <si>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</si>
  <si>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</si>
  <si>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</si>
  <si>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</si>
  <si>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</si>
  <si>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</si>
  <si>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</si>
  <si>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</si>
  <si>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</si>
  <si>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</si>
  <si>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</si>
  <si>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</si>
  <si>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</si>
  <si>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</si>
  <si>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</si>
  <si>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</si>
  <si>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</si>
  <si>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</si>
  <si>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</si>
  <si>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</si>
  <si>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</si>
  <si>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</si>
  <si>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</si>
  <si>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</si>
  <si>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</si>
  <si>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</si>
  <si>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</si>
  <si>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</si>
  <si>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</si>
  <si>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</si>
  <si>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</si>
  <si>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</si>
  <si>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</si>
  <si>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</si>
  <si>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</si>
  <si>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</si>
  <si>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</si>
  <si>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</si>
  <si>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</si>
  <si>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</si>
  <si>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</si>
  <si>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</si>
  <si>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</si>
  <si>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</si>
  <si>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</si>
  <si>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</si>
  <si>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</si>
  <si>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</si>
  <si>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</si>
  <si>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</si>
  <si>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</si>
  <si>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</si>
  <si>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</si>
  <si>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</si>
  <si>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</si>
  <si>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</si>
  <si>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</si>
  <si>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</si>
  <si>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</si>
  <si>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</si>
  <si>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</si>
  <si>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</si>
  <si>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</si>
  <si>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</si>
  <si>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</si>
  <si>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</si>
  <si>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</si>
  <si>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</si>
  <si>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</si>
  <si>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</si>
  <si>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</si>
  <si>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</si>
  <si>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</si>
  <si>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</si>
  <si>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</si>
  <si>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</si>
  <si>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</si>
  <si>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</si>
  <si>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</si>
  <si>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</si>
  <si>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</si>
  <si>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</si>
  <si>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</si>
  <si>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</si>
  <si>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</si>
  <si>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</si>
  <si>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</si>
  <si>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</si>
  <si>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</si>
  <si>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</si>
  <si>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</si>
  <si>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</si>
  <si>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</si>
  <si>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</si>
  <si>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</si>
  <si>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</si>
  <si>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</si>
  <si>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</si>
  <si>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</si>
  <si>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</si>
  <si>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</si>
  <si>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</si>
  <si>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</si>
  <si>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</si>
  <si>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</si>
  <si>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</si>
  <si>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</si>
  <si>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</si>
  <si>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</si>
  <si>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</si>
  <si>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</si>
  <si>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</si>
  <si>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</si>
  <si>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</si>
  <si>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</si>
  <si>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</si>
  <si>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</si>
  <si>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</si>
  <si>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</si>
  <si>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</si>
  <si>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</si>
  <si>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</si>
  <si>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</si>
  <si>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</si>
  <si>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</si>
  <si>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</si>
  <si>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</si>
  <si>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</si>
  <si>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</si>
  <si>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</si>
  <si>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</si>
  <si>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</si>
  <si>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</si>
  <si>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</si>
  <si>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</si>
  <si>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</si>
  <si>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</si>
  <si>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</si>
  <si>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</si>
  <si>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</si>
  <si>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</si>
  <si>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</si>
  <si>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</si>
  <si>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</si>
  <si>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</si>
  <si>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</si>
  <si>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</si>
  <si>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</si>
  <si>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</si>
  <si>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</si>
  <si>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</si>
  <si>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</si>
  <si>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</si>
  <si>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</si>
  <si>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</si>
  <si>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</si>
  <si>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</si>
  <si>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</si>
  <si>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</si>
  <si>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</si>
  <si>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</si>
  <si>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</si>
  <si>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</si>
  <si>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</si>
  <si>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</si>
  <si>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</si>
  <si>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</si>
  <si>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</si>
  <si>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</si>
  <si>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</si>
  <si>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</si>
  <si>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</si>
  <si>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</si>
  <si>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</si>
  <si>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</si>
  <si>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</si>
  <si>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</si>
  <si>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</si>
  <si>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</si>
  <si>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</si>
  <si>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</si>
  <si>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</si>
  <si>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</si>
  <si>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</si>
  <si>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</si>
  <si>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</si>
  <si>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</si>
  <si>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</si>
  <si>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</si>
  <si>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</si>
  <si>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</si>
  <si>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</si>
  <si>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</si>
  <si>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</si>
  <si>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</si>
  <si>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</si>
  <si>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</si>
  <si>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</si>
  <si>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</si>
  <si>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</si>
  <si>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</si>
  <si>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</si>
  <si>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</si>
  <si>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</si>
  <si>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</si>
  <si>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</si>
  <si>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</si>
  <si>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</si>
  <si>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</si>
  <si>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</si>
  <si>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</si>
  <si>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</si>
  <si>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</si>
  <si>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</si>
  <si>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</si>
  <si>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</si>
  <si>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</si>
  <si>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</si>
  <si>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</si>
  <si>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</si>
  <si>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</si>
  <si>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</si>
  <si>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</si>
  <si>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</si>
  <si>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</si>
  <si>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</si>
  <si>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</si>
  <si>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</si>
  <si>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</si>
  <si>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</si>
  <si>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</si>
  <si>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</si>
  <si>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</si>
  <si>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</si>
  <si>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</si>
  <si>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</si>
  <si>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</si>
  <si>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</si>
  <si>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</si>
  <si>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</si>
  <si>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</si>
  <si>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</si>
  <si>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</si>
  <si>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</si>
  <si>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</si>
  <si>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</si>
  <si>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</si>
  <si>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</si>
  <si>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</si>
  <si>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</si>
  <si>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</si>
  <si>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</si>
  <si>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</si>
  <si>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</si>
  <si>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</si>
  <si>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</si>
  <si>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</si>
  <si>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</si>
  <si>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</si>
  <si>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</si>
  <si>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</si>
  <si>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</si>
  <si>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</si>
  <si>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</si>
  <si>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</si>
  <si>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</si>
  <si>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</si>
  <si>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</si>
  <si>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</si>
  <si>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</si>
  <si>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</si>
  <si>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</si>
  <si>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</si>
  <si>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</si>
  <si>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</si>
  <si>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</si>
  <si>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</si>
  <si>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</si>
  <si>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</si>
  <si>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</si>
  <si>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</si>
  <si>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</si>
  <si>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</si>
  <si>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</si>
  <si>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</si>
  <si>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</si>
  <si>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</si>
  <si>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</si>
  <si>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</si>
  <si>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</si>
  <si>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</si>
  <si>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</si>
  <si>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</si>
  <si>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</si>
  <si>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</si>
  <si>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</si>
  <si>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</si>
  <si>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</si>
  <si>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</si>
  <si>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</si>
  <si>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</si>
  <si>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</si>
  <si>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</si>
  <si>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</si>
  <si>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</si>
  <si>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</si>
  <si>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</si>
  <si>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</si>
  <si>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</si>
  <si>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</si>
  <si>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</si>
  <si>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</si>
  <si>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</si>
  <si>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</si>
  <si>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</si>
  <si>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</si>
  <si>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</si>
  <si>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</si>
  <si>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</si>
  <si>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</si>
  <si>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</si>
  <si>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</si>
  <si>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</si>
  <si>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</si>
  <si>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</si>
  <si>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</si>
  <si>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</si>
  <si>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</si>
  <si>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</si>
  <si>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</si>
  <si>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</si>
  <si>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</si>
  <si>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</si>
  <si>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</si>
  <si>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</si>
  <si>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</si>
  <si>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</si>
  <si>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</si>
  <si>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</si>
  <si>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</si>
  <si>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</si>
  <si>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</si>
  <si>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</si>
  <si>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</si>
  <si>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</si>
  <si>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</si>
  <si>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</si>
  <si>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</si>
  <si>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</si>
  <si>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</si>
  <si>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</si>
  <si>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</si>
  <si>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</si>
  <si>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</si>
  <si>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</si>
  <si>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</si>
  <si>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</si>
  <si>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</si>
  <si>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</si>
  <si>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</si>
  <si>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</si>
  <si>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</si>
  <si>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</si>
  <si>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</si>
  <si>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</si>
  <si>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</si>
  <si>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</si>
  <si>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</si>
  <si>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</si>
  <si>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</si>
  <si>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</si>
  <si>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</si>
  <si>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</si>
  <si>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</si>
  <si>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</si>
  <si>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</si>
  <si>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</si>
  <si>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</si>
  <si>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</si>
  <si>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</si>
  <si>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</si>
  <si>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</si>
  <si>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</si>
  <si>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</si>
  <si>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</si>
  <si>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</si>
  <si>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</si>
  <si>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</si>
  <si>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</si>
  <si>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</si>
  <si>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</si>
  <si>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</si>
  <si>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</si>
  <si>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</si>
  <si>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</si>
  <si>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</si>
  <si>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</si>
  <si>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</si>
  <si>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</si>
  <si>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</si>
  <si>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</si>
  <si>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</si>
  <si>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</si>
  <si>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</si>
  <si>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</si>
  <si>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</si>
  <si>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</si>
  <si>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</si>
  <si>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</si>
  <si>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</si>
  <si>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</si>
  <si>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</si>
  <si>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</si>
  <si>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</si>
  <si>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</si>
  <si>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</si>
  <si>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</si>
  <si>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</si>
  <si>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</si>
  <si>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</si>
  <si>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</si>
  <si>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</si>
  <si>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</si>
  <si>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</si>
  <si>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</si>
  <si>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</si>
  <si>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</si>
  <si>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</si>
  <si>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</si>
  <si>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</si>
  <si>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</si>
  <si>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</si>
  <si>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</si>
  <si>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</si>
  <si>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</si>
  <si>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</si>
  <si>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</si>
  <si>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</si>
  <si>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</si>
  <si>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</si>
  <si>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</si>
  <si>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</si>
  <si>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</si>
  <si>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</si>
  <si>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</si>
  <si>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</si>
  <si>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</si>
  <si>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</si>
  <si>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</si>
  <si>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</si>
  <si>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</si>
  <si>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</si>
  <si>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</si>
  <si>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</si>
  <si>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</si>
  <si>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</si>
  <si>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</si>
  <si>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</si>
  <si>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</si>
  <si>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</si>
  <si>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</si>
  <si>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</si>
  <si>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</si>
  <si>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</si>
  <si>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</si>
  <si>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</si>
  <si>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</si>
  <si>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</si>
  <si>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</si>
  <si>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</si>
  <si>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</si>
  <si>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</si>
  <si>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</si>
  <si>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</si>
  <si>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</si>
  <si>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</si>
  <si>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</si>
  <si>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</si>
  <si>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</si>
  <si>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</si>
  <si>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</si>
  <si>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</si>
  <si>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</si>
  <si>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</si>
  <si>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</si>
  <si>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</si>
  <si>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</si>
  <si>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</si>
  <si>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</si>
  <si>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</si>
  <si>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</si>
  <si>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</si>
  <si>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</si>
  <si>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</si>
  <si>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</si>
  <si>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</si>
  <si>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</si>
  <si>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</si>
  <si>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</si>
  <si>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</si>
  <si>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</si>
  <si>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</si>
  <si>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</si>
  <si>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</si>
  <si>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</si>
  <si>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</si>
  <si>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</si>
  <si>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</si>
  <si>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</si>
  <si>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</si>
  <si>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</si>
  <si>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</si>
  <si>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</si>
  <si>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</si>
  <si>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</si>
  <si>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</si>
  <si>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</si>
  <si>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</si>
  <si>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</si>
  <si>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</si>
  <si>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</si>
  <si>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</si>
  <si>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</si>
  <si>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</si>
  <si>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</si>
  <si>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</si>
  <si>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</si>
  <si>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</si>
  <si>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</si>
  <si>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</si>
  <si>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</si>
  <si>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</si>
  <si>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</si>
  <si>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</si>
  <si>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</si>
  <si>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</si>
  <si>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</si>
  <si>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</si>
  <si>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</si>
  <si>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</si>
  <si>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</si>
  <si>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</si>
  <si>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</si>
  <si>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</si>
  <si>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</si>
  <si>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</si>
  <si>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</si>
  <si>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</si>
  <si>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</si>
  <si>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</si>
  <si>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</si>
  <si>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</si>
  <si>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</si>
  <si>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</si>
  <si>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</si>
  <si>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</si>
  <si>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</si>
  <si>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</si>
  <si>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</si>
  <si>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</si>
  <si>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</si>
  <si>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</si>
  <si>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</si>
  <si>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</si>
  <si>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</si>
  <si>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</si>
  <si>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</si>
  <si>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</si>
  <si>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</si>
  <si>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</si>
  <si>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</si>
  <si>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</si>
  <si>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</si>
  <si>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</si>
  <si>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</si>
  <si>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</si>
  <si>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</si>
  <si>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</si>
  <si>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</si>
  <si>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</si>
  <si>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</si>
  <si>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</si>
  <si>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</si>
  <si>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</si>
  <si>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</si>
  <si>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</si>
  <si>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</si>
  <si>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</si>
  <si>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</si>
  <si>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</si>
  <si>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</si>
  <si>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</si>
  <si>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</si>
  <si>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</si>
  <si>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</si>
  <si>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</si>
  <si>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</si>
  <si>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</si>
  <si>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</si>
  <si>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</si>
  <si>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</si>
  <si>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</si>
  <si>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</si>
  <si>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</si>
  <si>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</si>
  <si>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</si>
  <si>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</si>
  <si>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</si>
  <si>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</si>
  <si>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</si>
  <si>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</si>
  <si>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</si>
  <si>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</si>
  <si>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</si>
  <si>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</si>
  <si>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</si>
  <si>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</si>
  <si>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</si>
  <si>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</si>
  <si>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</si>
  <si>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</si>
  <si>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</si>
  <si>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</si>
  <si>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</si>
  <si>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</si>
  <si>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</si>
  <si>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</si>
  <si>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</si>
  <si>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</si>
  <si>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</si>
  <si>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</si>
  <si>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</si>
  <si>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</si>
  <si>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</si>
  <si>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</si>
  <si>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</si>
  <si>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</si>
  <si>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</si>
  <si>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</si>
  <si>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</si>
  <si>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</si>
  <si>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</si>
  <si>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</si>
  <si>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</si>
  <si>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</si>
  <si>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</si>
  <si>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</si>
  <si>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</si>
  <si>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</si>
  <si>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</si>
  <si>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</si>
  <si>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</si>
  <si>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</si>
  <si>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</si>
  <si>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</si>
  <si>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</si>
  <si>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</si>
  <si>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</si>
  <si>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</si>
  <si>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</si>
  <si>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</si>
  <si>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</si>
  <si>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</si>
  <si>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</si>
  <si>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</si>
  <si>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</si>
  <si>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</si>
  <si>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</si>
  <si>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</si>
  <si>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</si>
  <si>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</si>
  <si>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</si>
  <si>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</si>
  <si>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</si>
  <si>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</si>
  <si>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</si>
  <si>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</si>
  <si>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</si>
  <si>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</si>
  <si>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</si>
  <si>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</si>
  <si>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</si>
  <si>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</si>
  <si>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</si>
  <si>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</si>
  <si>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</si>
  <si>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</si>
  <si>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</si>
  <si>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</si>
  <si>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</si>
  <si>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</si>
  <si>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</si>
  <si>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</si>
  <si>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</si>
  <si>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</si>
  <si>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</si>
  <si>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</si>
  <si>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</si>
  <si>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</si>
  <si>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</si>
  <si>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</si>
  <si>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</si>
  <si>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</si>
  <si>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</si>
  <si>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</si>
  <si>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</si>
  <si>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</si>
  <si>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</si>
  <si>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</si>
  <si>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</si>
  <si>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</si>
  <si>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</si>
  <si>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</si>
  <si>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</si>
  <si>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</si>
  <si>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</si>
  <si>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</si>
  <si>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</si>
  <si>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</si>
  <si>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</si>
  <si>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</si>
  <si>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</si>
  <si>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</si>
  <si>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</si>
  <si>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</si>
  <si>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</si>
  <si>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</si>
  <si>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</si>
  <si>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</si>
  <si>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</si>
  <si>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</si>
  <si>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</si>
  <si>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</si>
  <si>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</si>
  <si>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</si>
  <si>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</si>
  <si>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</si>
  <si>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</si>
  <si>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</si>
  <si>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</si>
  <si>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</si>
  <si>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</si>
  <si>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</si>
  <si>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</si>
  <si>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</si>
  <si>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</si>
  <si>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</si>
  <si>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</si>
  <si>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</si>
  <si>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</si>
  <si>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</si>
  <si>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</si>
  <si>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</si>
  <si>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</si>
  <si>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</si>
  <si>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</si>
  <si>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</si>
  <si>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</si>
  <si>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</si>
  <si>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</si>
  <si>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</si>
  <si>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</si>
  <si>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</si>
  <si>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</si>
  <si>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</si>
  <si>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</si>
  <si>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</si>
  <si>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</si>
  <si>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</si>
  <si>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</si>
  <si>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</si>
  <si>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</si>
  <si>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</si>
  <si>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</si>
  <si>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</si>
  <si>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</si>
  <si>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</si>
  <si>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</si>
  <si>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</si>
  <si>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</si>
  <si>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</si>
  <si>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</si>
  <si>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</si>
  <si>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</si>
  <si>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</si>
  <si>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</si>
  <si>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</si>
  <si>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</si>
  <si>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</si>
  <si>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</si>
  <si>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</si>
  <si>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</si>
  <si>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</si>
  <si>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</si>
  <si>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</si>
  <si>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</si>
  <si>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</si>
  <si>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</si>
  <si>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</si>
  <si>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</si>
  <si>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</si>
  <si>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</si>
  <si>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</si>
  <si>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</si>
  <si>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</si>
  <si>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</si>
  <si>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</si>
  <si>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</si>
  <si>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</si>
  <si>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</si>
  <si>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</si>
  <si>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</si>
  <si>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</si>
  <si>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</si>
  <si>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</si>
  <si>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</si>
  <si>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</si>
  <si>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</si>
  <si>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</si>
  <si>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</si>
  <si>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</si>
  <si>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</si>
  <si>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</si>
  <si>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</si>
  <si>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</si>
  <si>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</si>
  <si>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</si>
  <si>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</si>
  <si>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</si>
  <si>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</si>
  <si>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</si>
  <si>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</si>
  <si>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</si>
  <si>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</si>
  <si>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</si>
  <si>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</si>
  <si>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</si>
  <si>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</si>
  <si>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</si>
  <si>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</si>
  <si>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</si>
  <si>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</si>
  <si>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</si>
  <si>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</si>
  <si>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</si>
  <si>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</si>
  <si>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</si>
  <si>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</si>
  <si>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</si>
  <si>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</si>
  <si>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</si>
  <si>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</si>
  <si>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</si>
  <si>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</si>
  <si>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</si>
  <si>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</si>
  <si>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</si>
  <si>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</si>
  <si>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</si>
  <si>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</si>
  <si>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</si>
  <si>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</si>
  <si>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</si>
  <si>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</si>
  <si>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</si>
  <si>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</si>
  <si>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</si>
  <si>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</si>
  <si>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</si>
  <si>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</si>
  <si>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</si>
  <si>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</si>
  <si>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</si>
  <si>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</si>
  <si>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</si>
  <si>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</si>
  <si>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</si>
  <si>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</si>
  <si>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</si>
  <si>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</si>
  <si>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</si>
  <si>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</si>
  <si>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</si>
  <si>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</si>
  <si>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</si>
  <si>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</si>
  <si>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</si>
  <si>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</si>
  <si>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</si>
  <si>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</si>
  <si>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</si>
  <si>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</si>
  <si>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</si>
  <si>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</si>
  <si>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</si>
  <si>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</si>
  <si>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</si>
  <si>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</si>
  <si>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</si>
  <si>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</si>
  <si>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</si>
  <si>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</si>
  <si>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</si>
  <si>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</si>
  <si>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</si>
  <si>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</si>
  <si>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</si>
  <si>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</si>
  <si>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</si>
  <si>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</si>
  <si>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</si>
  <si>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</si>
  <si>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</si>
  <si>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</si>
  <si>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</si>
  <si>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</si>
  <si>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</si>
  <si>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</si>
  <si>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</si>
  <si>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</si>
  <si>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</si>
  <si>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</si>
  <si>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</si>
  <si>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</si>
  <si>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</si>
  <si>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</si>
  <si>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</si>
  <si>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</si>
  <si>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</si>
  <si>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</si>
  <si>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</si>
  <si>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</si>
  <si>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</si>
  <si>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</si>
  <si>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</si>
  <si>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</si>
  <si>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</si>
  <si>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</si>
  <si>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</si>
  <si>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</si>
  <si>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</si>
  <si>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</si>
  <si>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</si>
  <si>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</si>
  <si>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</si>
  <si>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</si>
  <si>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</si>
  <si>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</si>
  <si>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</si>
  <si>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</si>
  <si>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</si>
  <si>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</si>
  <si>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</si>
  <si>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</si>
  <si>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</si>
  <si>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</si>
  <si>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</si>
  <si>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</si>
  <si>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</si>
  <si>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</si>
  <si>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</si>
  <si>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</si>
  <si>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</si>
  <si>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</si>
  <si>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</si>
  <si>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</si>
  <si>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</si>
  <si>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</si>
  <si>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</si>
  <si>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</si>
  <si>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</si>
  <si>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</si>
  <si>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</si>
  <si>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</si>
  <si>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</si>
  <si>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</si>
  <si>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</si>
  <si>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</si>
  <si>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</si>
  <si>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</si>
  <si>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</si>
  <si>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</si>
  <si>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</si>
  <si>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</si>
  <si>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</si>
  <si>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</si>
  <si>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</si>
  <si>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</si>
  <si>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</si>
  <si>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</si>
  <si>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</si>
  <si>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</si>
  <si>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</si>
  <si>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</si>
  <si>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</si>
  <si>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</si>
  <si>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</si>
  <si>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</si>
  <si>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</si>
  <si>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</si>
  <si>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</si>
  <si>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</si>
  <si>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</si>
  <si>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</si>
  <si>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</si>
  <si>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</si>
  <si>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</si>
  <si>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</si>
  <si>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</si>
  <si>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</si>
  <si>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</si>
  <si>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</si>
  <si>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</si>
  <si>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</si>
  <si>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</si>
  <si>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</si>
  <si>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</si>
  <si>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</si>
  <si>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</si>
  <si>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</si>
  <si>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</si>
  <si>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</si>
  <si>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</si>
  <si>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</si>
  <si>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</si>
  <si>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</si>
  <si>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</si>
  <si>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</si>
  <si>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</si>
  <si>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</si>
  <si>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</si>
  <si>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</si>
  <si>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</si>
  <si>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</si>
  <si>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</si>
  <si>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</si>
  <si>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</si>
  <si>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</si>
  <si>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</si>
  <si>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</si>
  <si>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</si>
  <si>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</si>
  <si>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</si>
  <si>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</si>
  <si>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</si>
  <si>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</si>
  <si>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</si>
  <si>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</si>
  <si>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</si>
  <si>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</si>
  <si>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</si>
  <si>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</si>
  <si>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</si>
  <si>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</si>
  <si>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</si>
  <si>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</si>
  <si>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</si>
  <si>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</si>
  <si>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</si>
  <si>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</si>
  <si>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</si>
  <si>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</si>
  <si>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</si>
  <si>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</si>
  <si>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</si>
  <si>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</si>
  <si>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</si>
  <si>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</si>
  <si>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</si>
  <si>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</si>
  <si>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</si>
  <si>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</si>
  <si>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</si>
  <si>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</si>
  <si>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</si>
  <si>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</si>
  <si>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</si>
  <si>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</si>
  <si>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</si>
  <si>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</si>
  <si>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</si>
  <si>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</si>
  <si>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</si>
  <si>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</si>
  <si>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</si>
  <si>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</si>
  <si>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</si>
  <si>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</si>
  <si>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</si>
  <si>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</si>
  <si>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</si>
  <si>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</si>
  <si>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</si>
  <si>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</si>
  <si>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</si>
  <si>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</si>
  <si>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</si>
  <si>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</si>
  <si>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</si>
  <si>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</si>
  <si>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</si>
  <si>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</si>
  <si>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</si>
  <si>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</si>
  <si>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</si>
  <si>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</si>
  <si>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</si>
  <si>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</si>
  <si>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</si>
  <si>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</si>
  <si>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</si>
  <si>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</si>
  <si>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</si>
  <si>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</si>
  <si>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</si>
  <si>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</si>
  <si>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</si>
  <si>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</si>
  <si>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</si>
  <si>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</si>
  <si>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</si>
  <si>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</si>
  <si>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</si>
  <si>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</si>
  <si>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</si>
  <si>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</si>
  <si>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</si>
  <si>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</si>
  <si>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</si>
  <si>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</si>
  <si>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</si>
  <si>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</si>
  <si>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</si>
  <si>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</si>
  <si>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</si>
  <si>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</si>
  <si>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</si>
  <si>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</si>
  <si>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</si>
  <si>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</si>
  <si>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</si>
  <si>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</si>
  <si>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</si>
  <si>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</si>
  <si>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</si>
  <si>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</si>
  <si>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</si>
  <si>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</si>
  <si>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</si>
  <si>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</si>
  <si>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</si>
  <si>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</si>
  <si>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</si>
  <si>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</si>
  <si>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</si>
  <si>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</si>
  <si>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</si>
  <si>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</si>
  <si>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</si>
  <si>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</si>
  <si>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</si>
  <si>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</si>
  <si>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</si>
  <si>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</si>
  <si>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</si>
  <si>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</si>
  <si>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</si>
  <si>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</si>
  <si>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</si>
  <si>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</si>
  <si>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</si>
  <si>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</si>
  <si>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</si>
  <si>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</si>
  <si>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</si>
  <si>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</si>
  <si>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</si>
  <si>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</si>
  <si>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</si>
  <si>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</si>
  <si>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</si>
  <si>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</si>
  <si>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</si>
  <si>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</si>
  <si>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</si>
  <si>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</si>
  <si>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</si>
  <si>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</si>
  <si>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</si>
  <si>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</si>
  <si>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</si>
  <si>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</si>
  <si>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</si>
  <si>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</si>
  <si>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</si>
  <si>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</si>
  <si>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</si>
  <si>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</si>
  <si>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</si>
  <si>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</si>
  <si>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</si>
  <si>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</si>
  <si>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</si>
  <si>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</si>
  <si>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</si>
  <si>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</si>
  <si>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</si>
  <si>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</si>
  <si>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</si>
  <si>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</si>
  <si>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</si>
  <si>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</si>
  <si>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</si>
  <si>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</si>
  <si>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</si>
  <si>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</si>
  <si>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</si>
  <si>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</si>
  <si>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</si>
  <si>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</si>
  <si>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</si>
  <si>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</si>
  <si>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</si>
  <si>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</si>
  <si>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</si>
  <si>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</si>
  <si>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</si>
  <si>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</si>
  <si>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</si>
  <si>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</si>
  <si>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</si>
  <si>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</si>
  <si>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</si>
  <si>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</si>
  <si>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</si>
  <si>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</si>
  <si>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</si>
  <si>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</si>
  <si>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</si>
  <si>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</si>
  <si>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</si>
  <si>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</si>
  <si>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</si>
  <si>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</si>
  <si>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</si>
  <si>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</si>
  <si>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</si>
  <si>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</si>
  <si>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</si>
  <si>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</si>
  <si>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</si>
  <si>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</si>
  <si>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</si>
  <si>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</si>
  <si>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</si>
  <si>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</si>
  <si>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</si>
  <si>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</si>
  <si>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</si>
  <si>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</si>
  <si>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</si>
  <si>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</si>
  <si>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</si>
  <si>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</si>
  <si>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</si>
  <si>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</si>
  <si>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</si>
  <si>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</si>
  <si>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</si>
  <si>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</si>
  <si>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</si>
  <si>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</si>
  <si>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</si>
  <si>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</si>
  <si>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</si>
  <si>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</si>
  <si>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</si>
  <si>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</si>
  <si>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</si>
  <si>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</si>
  <si>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</si>
  <si>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</si>
  <si>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</si>
  <si>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</si>
  <si>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</si>
  <si>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</si>
  <si>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</si>
  <si>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</si>
  <si>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</si>
  <si>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</si>
  <si>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</si>
  <si>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</si>
  <si>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</si>
  <si>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</si>
  <si>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</si>
  <si>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</si>
  <si>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</si>
  <si>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</si>
  <si>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</si>
  <si>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</si>
  <si>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</si>
  <si>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</si>
  <si>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</si>
  <si>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</si>
  <si>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</si>
  <si>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</si>
  <si>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</si>
  <si>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</si>
  <si>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</si>
  <si>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</si>
  <si>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</si>
  <si>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</si>
  <si>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</si>
  <si>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</si>
  <si>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</si>
  <si>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</si>
  <si>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</si>
  <si>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</si>
  <si>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</si>
  <si>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</si>
  <si>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</si>
  <si>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</si>
  <si>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</si>
  <si>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</si>
  <si>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</si>
  <si>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</si>
  <si>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</si>
  <si>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</si>
  <si>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</si>
  <si>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</si>
  <si>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</si>
  <si>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</si>
  <si>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</si>
  <si>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</si>
  <si>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</si>
  <si>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</si>
  <si>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</si>
  <si>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</si>
  <si>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</si>
  <si>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</si>
  <si>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</si>
  <si>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</si>
  <si>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</si>
  <si>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</si>
  <si>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</si>
  <si>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</si>
  <si>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</si>
  <si>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</si>
  <si>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</si>
  <si>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</si>
  <si>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</si>
  <si>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</si>
  <si>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</si>
  <si>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</si>
  <si>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</si>
  <si>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</si>
  <si>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</si>
  <si>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</si>
  <si>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</si>
  <si>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</si>
  <si>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</si>
  <si>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</si>
  <si>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</si>
  <si>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</si>
  <si>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</si>
  <si>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</si>
  <si>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</si>
  <si>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</si>
  <si>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</si>
  <si>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</si>
  <si>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</si>
  <si>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</si>
  <si>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</si>
  <si>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</si>
  <si>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</si>
  <si>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</si>
  <si>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</si>
  <si>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</si>
  <si>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</si>
  <si>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</si>
  <si>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</si>
  <si>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</si>
  <si>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</si>
  <si>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</si>
  <si>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</si>
  <si>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</si>
  <si>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</si>
  <si>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</si>
  <si>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</si>
  <si>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</si>
  <si>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</si>
  <si>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</si>
  <si>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</si>
  <si>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</si>
  <si>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</si>
  <si>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</si>
  <si>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</si>
  <si>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</si>
  <si>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</si>
  <si>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</si>
  <si>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</si>
  <si>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</si>
  <si>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</si>
  <si>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</si>
  <si>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</si>
  <si>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</si>
  <si>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</si>
  <si>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</si>
  <si>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</si>
  <si>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</si>
  <si>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</si>
  <si>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</si>
  <si>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</si>
  <si>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</si>
  <si>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</si>
  <si>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</si>
  <si>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</si>
  <si>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</si>
  <si>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</si>
  <si>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</si>
  <si>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</si>
  <si>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</si>
  <si>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</si>
  <si>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</si>
  <si>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</si>
  <si>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</si>
  <si>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</si>
  <si>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</si>
  <si>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</si>
  <si>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</si>
  <si>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</si>
  <si>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</si>
  <si>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</si>
  <si>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</si>
  <si>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</si>
  <si>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</si>
  <si>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</si>
  <si>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</si>
  <si>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</si>
  <si>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</si>
  <si>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</si>
  <si>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</si>
  <si>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</si>
  <si>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</si>
  <si>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</si>
  <si>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</si>
  <si>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</si>
  <si>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</si>
  <si>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</si>
  <si>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</si>
  <si>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</si>
  <si>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</si>
  <si>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</si>
  <si>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</si>
  <si>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</si>
  <si>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</si>
  <si>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</si>
  <si>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</si>
  <si>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</si>
  <si>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</si>
  <si>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</si>
  <si>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</si>
  <si>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</si>
  <si>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</si>
  <si>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</si>
  <si>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</si>
  <si>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</si>
  <si>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</si>
  <si>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</si>
  <si>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</si>
  <si>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</si>
  <si>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</si>
  <si>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</si>
  <si>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</si>
  <si>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</si>
  <si>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</si>
  <si>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</si>
  <si>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</si>
  <si>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</si>
  <si>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</si>
  <si>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</si>
  <si>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</si>
  <si>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</si>
  <si>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</si>
  <si>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</si>
  <si>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</si>
  <si>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</si>
  <si>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</si>
  <si>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</si>
  <si>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</si>
  <si>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</si>
  <si>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</si>
  <si>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</si>
  <si>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</si>
  <si>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</si>
  <si>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</si>
  <si>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</si>
  <si>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</si>
  <si>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</si>
  <si>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</si>
  <si>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</si>
  <si>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</si>
  <si>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</si>
  <si>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</si>
  <si>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</si>
  <si>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</si>
  <si>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</si>
  <si>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</si>
  <si>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</si>
  <si>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</si>
  <si>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</si>
  <si>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</si>
  <si>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</si>
  <si>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</si>
  <si>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</si>
  <si>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</si>
  <si>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</si>
  <si>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</si>
  <si>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</si>
  <si>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</si>
  <si>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</si>
  <si>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</si>
  <si>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</si>
  <si>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</si>
  <si>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</si>
  <si>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</si>
  <si>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</si>
  <si>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</si>
  <si>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</si>
  <si>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</si>
  <si>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</si>
  <si>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</si>
  <si>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</si>
  <si>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</si>
  <si>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</si>
  <si>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</si>
  <si>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</si>
  <si>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</si>
  <si>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</si>
  <si>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</si>
  <si>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</si>
  <si>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</si>
  <si>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</si>
  <si>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</si>
  <si>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</si>
  <si>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</si>
  <si>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</si>
  <si>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</si>
  <si>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</si>
  <si>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</si>
  <si>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</si>
  <si>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</si>
  <si>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</si>
  <si>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</si>
  <si>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</si>
  <si>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</si>
  <si>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</si>
  <si>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</si>
  <si>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</si>
  <si>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</si>
  <si>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</si>
  <si>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</si>
  <si>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</si>
  <si>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</si>
  <si>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</si>
  <si>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</si>
  <si>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</si>
  <si>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</si>
  <si>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</si>
  <si>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</si>
  <si>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</si>
  <si>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</si>
  <si>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</si>
  <si>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</si>
  <si>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</si>
  <si>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</si>
  <si>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</si>
  <si>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</si>
  <si>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</si>
  <si>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</si>
  <si>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</si>
  <si>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</si>
  <si>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</si>
  <si>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</si>
  <si>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</si>
  <si>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</si>
  <si>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</si>
  <si>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</si>
  <si>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</si>
  <si>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</si>
  <si>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</si>
  <si>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</si>
  <si>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</si>
  <si>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</si>
  <si>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</si>
  <si>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</si>
  <si>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</si>
  <si>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</si>
  <si>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</si>
  <si>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</si>
  <si>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</si>
  <si>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</si>
  <si>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</si>
  <si>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</si>
  <si>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</si>
  <si>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</si>
  <si>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</si>
  <si>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</si>
  <si>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</si>
  <si>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</si>
  <si>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</si>
  <si>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</si>
  <si>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</si>
  <si>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</si>
  <si>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</si>
  <si>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</si>
  <si>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</si>
  <si>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</si>
  <si>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</si>
  <si>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</si>
  <si>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</si>
  <si>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</si>
  <si>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</si>
  <si>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</si>
  <si>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</si>
  <si>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</si>
  <si>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</si>
  <si>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</si>
  <si>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</si>
  <si>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</si>
  <si>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</si>
  <si>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</si>
  <si>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</si>
  <si>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</si>
  <si>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</si>
  <si>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</si>
  <si>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</si>
  <si>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</si>
  <si>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</si>
  <si>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</si>
  <si>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</si>
  <si>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</si>
  <si>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</si>
  <si>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</si>
  <si>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</si>
  <si>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</si>
  <si>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</si>
  <si>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</si>
  <si>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</si>
  <si>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</si>
  <si>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</si>
  <si>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</si>
  <si>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</si>
  <si>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</si>
  <si>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</si>
  <si>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</si>
  <si>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</si>
  <si>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</si>
  <si>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</si>
  <si>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</si>
  <si>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</si>
  <si>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</si>
  <si>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</si>
  <si>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</si>
  <si>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</si>
  <si>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</si>
  <si>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</si>
  <si>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</si>
  <si>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</si>
  <si>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</si>
  <si>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</si>
  <si>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</si>
  <si>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</si>
  <si>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</si>
  <si>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</si>
  <si>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</si>
  <si>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</si>
  <si>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</si>
  <si>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</si>
  <si>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</si>
  <si>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</si>
  <si>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</si>
  <si>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</si>
  <si>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</si>
  <si>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</si>
  <si>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</si>
  <si>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</si>
  <si>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</si>
  <si>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</si>
  <si>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</si>
  <si>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</si>
  <si>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</si>
  <si>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</si>
  <si>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</si>
  <si>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</si>
  <si>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</si>
  <si>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</si>
  <si>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</si>
  <si>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</si>
  <si>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</si>
  <si>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</si>
  <si>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</si>
  <si>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</si>
  <si>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</si>
  <si>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</si>
  <si>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</si>
  <si>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</si>
  <si>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</si>
  <si>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</si>
  <si>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</si>
  <si>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</si>
  <si>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</si>
  <si>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</si>
  <si>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</si>
  <si>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</si>
  <si>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</si>
  <si>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</si>
  <si>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</si>
  <si>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</si>
  <si>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</si>
  <si>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</si>
  <si>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</si>
  <si>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</si>
  <si>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</si>
  <si>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</si>
  <si>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</si>
  <si>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</si>
  <si>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</si>
  <si>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</si>
  <si>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</si>
  <si>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</si>
  <si>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</si>
  <si>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</si>
  <si>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</si>
  <si>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</si>
  <si>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</si>
  <si>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</si>
  <si>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</si>
  <si>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</si>
  <si>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</si>
  <si>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</si>
  <si>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</si>
  <si>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</si>
  <si>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</si>
  <si>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</si>
  <si>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</si>
  <si>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</si>
  <si>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</si>
  <si>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</si>
  <si>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</si>
  <si>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</si>
  <si>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</si>
  <si>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</si>
  <si>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</si>
  <si>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</si>
  <si>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</si>
  <si>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</si>
  <si>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</si>
  <si>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</si>
  <si>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</si>
  <si>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</si>
  <si>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</si>
  <si>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</si>
  <si>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</si>
  <si>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</si>
  <si>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</si>
  <si>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</si>
  <si>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</si>
  <si>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</si>
  <si>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</si>
  <si>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</si>
  <si>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</si>
  <si>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</si>
  <si>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</si>
  <si>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</si>
  <si>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</si>
  <si>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</si>
  <si>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</si>
  <si>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</si>
  <si>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</si>
  <si>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</si>
  <si>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</si>
  <si>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</si>
  <si>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</si>
  <si>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</si>
  <si>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</si>
  <si>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</si>
  <si>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</si>
  <si>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</si>
  <si>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</si>
  <si>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</si>
  <si>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</si>
  <si>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</si>
  <si>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</si>
  <si>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</si>
  <si>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</si>
  <si>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</si>
  <si>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</si>
  <si>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</si>
  <si>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</si>
  <si>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</si>
  <si>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</si>
  <si>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</si>
  <si>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</si>
  <si>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</si>
  <si>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</si>
  <si>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</si>
  <si>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</si>
  <si>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</si>
  <si>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</si>
  <si>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</si>
  <si>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</si>
  <si>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</si>
  <si>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</si>
  <si>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</si>
  <si>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</si>
  <si>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</si>
  <si>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</si>
  <si>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</si>
  <si>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</si>
  <si>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</si>
  <si>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</si>
  <si>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</si>
  <si>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</si>
  <si>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</si>
  <si>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</si>
  <si>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</si>
  <si>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</si>
  <si>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</si>
  <si>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</si>
  <si>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</si>
  <si>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</si>
  <si>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</si>
  <si>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</si>
  <si>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</si>
  <si>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</si>
  <si>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</si>
  <si>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</si>
  <si>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</si>
  <si>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</si>
  <si>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</si>
  <si>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</si>
  <si>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</si>
  <si>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</si>
  <si>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</si>
  <si>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</si>
  <si>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</si>
  <si>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</si>
  <si>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</si>
  <si>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</si>
  <si>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</si>
  <si>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</si>
  <si>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</si>
  <si>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</si>
  <si>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</si>
  <si>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</si>
  <si>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</si>
  <si>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</si>
  <si>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</si>
  <si>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</si>
  <si>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</si>
  <si>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</si>
  <si>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</si>
  <si>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</si>
  <si>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</si>
  <si>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</si>
  <si>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</si>
  <si>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</si>
  <si>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</si>
  <si>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</si>
  <si>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</si>
  <si>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</si>
  <si>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</si>
  <si>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</si>
  <si>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</si>
  <si>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</si>
  <si>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</si>
  <si>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</si>
  <si>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</si>
  <si>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</si>
  <si>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</si>
  <si>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</si>
  <si>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</si>
  <si>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</si>
  <si>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</si>
  <si>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</si>
  <si>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</si>
  <si>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</si>
  <si>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</si>
  <si>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</si>
  <si>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</si>
  <si>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</si>
  <si>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</si>
  <si>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</si>
  <si>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</si>
  <si>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</si>
  <si>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</si>
  <si>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</si>
  <si>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</si>
  <si>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</si>
  <si>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</si>
  <si>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</si>
  <si>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</si>
  <si>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</si>
  <si>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</si>
  <si>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</si>
  <si>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</si>
  <si>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</si>
  <si>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</si>
  <si>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</si>
  <si>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</si>
  <si>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</si>
  <si>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</si>
  <si>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</si>
  <si>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</si>
  <si>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</si>
  <si>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</si>
  <si>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</si>
  <si>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</si>
  <si>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</si>
  <si>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</si>
  <si>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</si>
  <si>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</si>
  <si>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</si>
  <si>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</si>
  <si>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</si>
  <si>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</si>
  <si>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</si>
  <si>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</si>
  <si>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</si>
  <si>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</si>
  <si>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</si>
  <si>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</si>
  <si>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</si>
  <si>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</si>
  <si>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</si>
  <si>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</si>
  <si>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</si>
  <si>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</si>
  <si>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</si>
  <si>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</si>
  <si>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</si>
  <si>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</si>
  <si>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</si>
  <si>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</si>
  <si>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</si>
  <si>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</si>
  <si>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</si>
  <si>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</si>
  <si>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</si>
  <si>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</si>
  <si>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</si>
  <si>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</si>
  <si>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</si>
  <si>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</si>
  <si>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</si>
  <si>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</si>
  <si>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</si>
  <si>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</si>
  <si>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</si>
  <si>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</si>
  <si>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</si>
  <si>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</si>
  <si>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</si>
  <si>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</si>
  <si>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</si>
  <si>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</si>
  <si>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</si>
  <si>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</si>
  <si>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</si>
  <si>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</si>
  <si>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</si>
  <si>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</si>
  <si>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</si>
  <si>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</si>
  <si>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</si>
  <si>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</si>
  <si>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</si>
  <si>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</si>
  <si>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</si>
  <si>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</si>
  <si>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</si>
  <si>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</si>
  <si>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</si>
  <si>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</si>
  <si>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</si>
  <si>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</si>
  <si>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</si>
  <si>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</si>
  <si>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</si>
  <si>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</si>
  <si>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</si>
  <si>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</si>
  <si>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</si>
  <si>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</si>
  <si>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</si>
  <si>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</si>
  <si>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</si>
  <si>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</si>
  <si>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</si>
  <si>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</si>
  <si>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</si>
  <si>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</si>
  <si>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</si>
  <si>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</si>
  <si>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</si>
  <si>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</si>
  <si>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</si>
  <si>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</si>
  <si>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</si>
  <si>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</si>
  <si>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</si>
  <si>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</si>
  <si>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</si>
  <si>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</si>
  <si>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</si>
  <si>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</si>
  <si>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</si>
  <si>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</si>
  <si>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</si>
  <si>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</si>
  <si>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</si>
  <si>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</si>
  <si>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</si>
  <si>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</si>
  <si>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</si>
  <si>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</si>
  <si>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</si>
  <si>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</si>
  <si>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</si>
  <si>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</si>
  <si>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</si>
  <si>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</si>
  <si>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</si>
  <si>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</si>
  <si>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</si>
  <si>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</si>
  <si>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</si>
  <si>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</si>
  <si>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</si>
  <si>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</si>
  <si>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</si>
  <si>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</si>
  <si>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</si>
  <si>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</si>
  <si>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</si>
  <si>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</si>
  <si>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</si>
  <si>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</si>
  <si>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</si>
  <si>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</si>
  <si>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</si>
  <si>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</si>
  <si>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</si>
  <si>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</si>
  <si>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</si>
  <si>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</si>
  <si>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</si>
  <si>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</si>
  <si>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</si>
  <si>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</si>
  <si>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</si>
  <si>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</si>
  <si>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</si>
  <si>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</si>
  <si>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</si>
  <si>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</si>
  <si>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</si>
  <si>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</si>
  <si>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</si>
  <si>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</si>
  <si>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</si>
  <si>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</si>
  <si>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</si>
  <si>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</si>
  <si>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</si>
  <si>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</si>
  <si>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</si>
  <si>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</si>
  <si>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</si>
  <si>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</si>
  <si>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</si>
  <si>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</si>
  <si>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</si>
  <si>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</si>
  <si>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</si>
  <si>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</si>
  <si>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</si>
  <si>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</si>
  <si>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</si>
  <si>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</si>
  <si>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</si>
  <si>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</si>
  <si>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</si>
  <si>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</si>
  <si>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</si>
  <si>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</si>
  <si>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</si>
  <si>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</si>
  <si>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</si>
  <si>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</si>
  <si>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</si>
  <si>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</si>
  <si>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</si>
  <si>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</si>
  <si>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</si>
  <si>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</si>
  <si>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</si>
  <si>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</si>
  <si>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</si>
  <si>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</si>
  <si>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</si>
  <si>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</si>
  <si>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</si>
  <si>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</si>
  <si>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</si>
  <si>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</si>
  <si>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</si>
  <si>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</si>
  <si>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</si>
  <si>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</si>
  <si>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</si>
  <si>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</si>
  <si>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</si>
  <si>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</si>
  <si>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</si>
  <si>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</si>
  <si>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</si>
  <si>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</si>
  <si>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</si>
  <si>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</si>
  <si>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</si>
  <si>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</si>
  <si>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</si>
  <si>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</si>
  <si>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</si>
  <si>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</si>
  <si>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</si>
  <si>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</si>
  <si>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</si>
  <si>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</si>
  <si>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</si>
  <si>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</si>
  <si>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</si>
  <si>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</si>
  <si>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</si>
  <si>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</si>
  <si>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</si>
  <si>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</si>
  <si>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</si>
  <si>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</si>
  <si>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</si>
  <si>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</si>
  <si>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</si>
  <si>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</si>
  <si>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</si>
  <si>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</si>
  <si>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</si>
  <si>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</si>
  <si>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</si>
  <si>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</si>
  <si>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</si>
  <si>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</si>
  <si>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</si>
  <si>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</si>
  <si>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</si>
  <si>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</si>
  <si>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</si>
  <si>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</si>
  <si>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</si>
  <si>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</si>
  <si>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</si>
  <si>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</si>
  <si>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</si>
  <si>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</si>
  <si>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</si>
  <si>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</si>
  <si>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</si>
  <si>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</si>
  <si>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</si>
  <si>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</si>
  <si>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</si>
  <si>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</si>
  <si>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</si>
  <si>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</si>
  <si>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</si>
  <si>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</si>
  <si>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</si>
  <si>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</si>
  <si>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</si>
  <si>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</si>
  <si>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</si>
  <si>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</si>
  <si>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</si>
  <si>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</si>
  <si>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</si>
  <si>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</si>
  <si>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</si>
  <si>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</si>
  <si>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</si>
  <si>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</si>
  <si>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</si>
  <si>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</si>
  <si>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</si>
  <si>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</si>
  <si>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</si>
  <si>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</si>
  <si>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</si>
  <si>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</si>
  <si>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</si>
  <si>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</si>
  <si>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</si>
  <si>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</si>
  <si>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</si>
  <si>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</si>
  <si>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</si>
  <si>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</si>
  <si>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</si>
  <si>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</si>
  <si>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</si>
  <si>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</si>
  <si>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</si>
  <si>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</si>
  <si>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</si>
  <si>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</si>
  <si>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</si>
  <si>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</si>
  <si>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</si>
  <si>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</si>
  <si>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</si>
  <si>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</si>
  <si>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</si>
  <si>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</si>
  <si>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</si>
  <si>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</si>
  <si>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</si>
  <si>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</si>
  <si>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</si>
  <si>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</si>
  <si>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</si>
  <si>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</si>
  <si>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</si>
  <si>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</si>
  <si>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</si>
  <si>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</si>
  <si>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</si>
  <si>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</si>
  <si>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</si>
  <si>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</si>
  <si>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</si>
  <si>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</si>
  <si>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</si>
  <si>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</si>
  <si>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</si>
  <si>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</si>
  <si>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</si>
  <si>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</si>
  <si>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</si>
  <si>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</si>
  <si>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</si>
  <si>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</si>
  <si>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</si>
  <si>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</si>
  <si>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</si>
  <si>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</si>
  <si>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</si>
  <si>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</si>
  <si>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</si>
  <si>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</si>
  <si>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</si>
  <si>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</si>
  <si>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</si>
  <si>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</si>
  <si>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</si>
  <si>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</si>
  <si>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</si>
  <si>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</si>
  <si>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</si>
  <si>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</si>
  <si>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</si>
  <si>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</si>
  <si>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</si>
  <si>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</si>
  <si>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</si>
  <si>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</si>
  <si>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</si>
  <si>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</si>
  <si>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</si>
  <si>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</si>
  <si>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</si>
  <si>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</si>
  <si>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</si>
  <si>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</si>
  <si>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</si>
  <si>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</si>
  <si>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</si>
  <si>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</si>
  <si>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</si>
  <si>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</si>
  <si>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</si>
  <si>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</si>
  <si>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</si>
  <si>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</si>
  <si>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</si>
  <si>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</si>
  <si>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</si>
  <si>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</si>
  <si>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</si>
  <si>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</si>
  <si>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</si>
  <si>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</si>
  <si>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</si>
  <si>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</si>
  <si>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</si>
  <si>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</si>
  <si>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</si>
  <si>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</si>
  <si>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</si>
  <si>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</si>
  <si>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</si>
  <si>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</si>
  <si>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</si>
  <si>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</si>
  <si>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</si>
  <si>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</si>
  <si>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</si>
  <si>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</si>
  <si>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</si>
  <si>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</si>
  <si>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</si>
  <si>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</si>
  <si>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</si>
  <si>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</si>
  <si>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</si>
  <si>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</si>
  <si>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</si>
  <si>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</si>
  <si>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</si>
  <si>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</si>
  <si>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</si>
  <si>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</si>
  <si>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</si>
  <si>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</si>
  <si>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</si>
  <si>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</si>
  <si>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</si>
  <si>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</si>
  <si>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</si>
  <si>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</si>
  <si>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</si>
  <si>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</si>
  <si>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</si>
  <si>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</si>
  <si>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</si>
  <si>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</si>
  <si>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</si>
  <si>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</si>
  <si>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</si>
  <si>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</si>
  <si>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</si>
  <si>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</si>
  <si>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</si>
  <si>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</si>
  <si>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</si>
  <si>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</si>
  <si>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</si>
  <si>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</si>
  <si>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</si>
  <si>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</si>
  <si>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</si>
  <si>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</si>
  <si>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</si>
  <si>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</si>
  <si>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</si>
  <si>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</si>
  <si>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</si>
  <si>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</si>
  <si>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</si>
  <si>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</si>
  <si>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</si>
  <si>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</si>
  <si>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</si>
  <si>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</si>
  <si>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</si>
  <si>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</si>
  <si>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</si>
  <si>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</si>
  <si>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</si>
  <si>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</si>
  <si>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</si>
  <si>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</si>
  <si>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</si>
  <si>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</si>
  <si>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</si>
  <si>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</si>
  <si>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</si>
  <si>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</si>
  <si>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</si>
  <si>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</si>
  <si>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</si>
  <si>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</si>
  <si>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</si>
  <si>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</si>
  <si>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</si>
  <si>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</si>
  <si>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</si>
  <si>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</si>
  <si>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</si>
  <si>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</si>
  <si>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</si>
  <si>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</si>
  <si>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</si>
  <si>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</si>
  <si>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</si>
  <si>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</si>
  <si>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</si>
  <si>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</si>
  <si>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</si>
  <si>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</si>
  <si>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</si>
  <si>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</si>
  <si>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</si>
  <si>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</si>
  <si>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</si>
  <si>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</si>
  <si>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</si>
  <si>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</si>
  <si>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</si>
  <si>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</si>
  <si>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</si>
  <si>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</si>
  <si>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</si>
  <si>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</si>
  <si>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</si>
  <si>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</si>
  <si>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</si>
  <si>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</si>
  <si>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</si>
  <si>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</si>
  <si>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</si>
  <si>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</si>
  <si>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</si>
  <si>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</si>
  <si>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</si>
  <si>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</si>
  <si>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</si>
  <si>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</si>
  <si>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</si>
  <si>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</si>
  <si>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</si>
  <si>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</si>
  <si>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</si>
  <si>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</si>
  <si>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</si>
  <si>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</si>
  <si>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</si>
  <si>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</si>
  <si>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</si>
  <si>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</si>
  <si>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</si>
  <si>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</si>
  <si>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</si>
  <si>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</si>
  <si>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</si>
  <si>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</si>
  <si>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</si>
  <si>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</si>
  <si>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</si>
  <si>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</si>
  <si>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</si>
  <si>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</si>
  <si>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</si>
  <si>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</si>
  <si>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</si>
  <si>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</si>
  <si>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</si>
  <si>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</si>
  <si>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</si>
  <si>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</si>
  <si>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</si>
  <si>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</si>
  <si>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</si>
  <si>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</si>
  <si>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</si>
  <si>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</si>
  <si>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</si>
  <si>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</si>
  <si>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</si>
  <si>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</si>
  <si>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</si>
  <si>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</si>
  <si>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</si>
  <si>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</si>
  <si>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</si>
  <si>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</si>
  <si>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</si>
  <si>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</si>
  <si>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</si>
  <si>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</si>
  <si>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</si>
  <si>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</si>
  <si>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</si>
  <si>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</si>
  <si>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</si>
  <si>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</si>
  <si>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</si>
  <si>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</si>
  <si>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</si>
  <si>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</si>
  <si>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</si>
  <si>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</si>
  <si>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</si>
  <si>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</si>
  <si>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</si>
  <si>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</si>
  <si>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</si>
  <si>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</si>
  <si>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</si>
  <si>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</si>
  <si>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</si>
  <si>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</si>
  <si>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</si>
  <si>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</si>
  <si>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</si>
  <si>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</si>
  <si>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</si>
  <si>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</si>
  <si>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</si>
  <si>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</si>
  <si>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</si>
  <si>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</si>
  <si>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</si>
  <si>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</si>
  <si>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</si>
  <si>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</si>
  <si>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</si>
  <si>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</si>
  <si>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</si>
  <si>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</si>
  <si>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</si>
  <si>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</si>
  <si>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</si>
  <si>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</si>
  <si>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</si>
  <si>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</si>
  <si>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</si>
  <si>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</si>
  <si>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</si>
  <si>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</si>
  <si>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</si>
  <si>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</si>
  <si>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</si>
  <si>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</si>
  <si>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</si>
  <si>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</si>
  <si>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</si>
  <si>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</si>
  <si>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</si>
  <si>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</si>
  <si>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</si>
  <si>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</si>
  <si>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</si>
  <si>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</si>
  <si>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</si>
  <si>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</si>
  <si>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</si>
  <si>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</si>
  <si>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</si>
  <si>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</si>
  <si>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</si>
  <si>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</si>
  <si>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</si>
  <si>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</si>
  <si>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</si>
  <si>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</si>
  <si>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</si>
  <si>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</si>
  <si>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</si>
  <si>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</si>
  <si>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</si>
  <si>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</si>
  <si>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</si>
  <si>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</si>
  <si>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</si>
  <si>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</si>
  <si>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</si>
  <si>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</si>
  <si>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</si>
  <si>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</si>
  <si>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</si>
  <si>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</si>
  <si>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</si>
  <si>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</si>
  <si>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</si>
  <si>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</si>
  <si>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</si>
  <si>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</si>
  <si>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</si>
  <si>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</si>
  <si>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</si>
  <si>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</si>
  <si>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</si>
  <si>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</si>
  <si>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</si>
  <si>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</si>
  <si>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</si>
  <si>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</si>
  <si>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</si>
  <si>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</si>
  <si>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</si>
  <si>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</si>
  <si>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</si>
  <si>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</si>
  <si>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</si>
  <si>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</si>
  <si>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</si>
  <si>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</si>
  <si>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</si>
  <si>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</si>
  <si>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</si>
  <si>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</si>
  <si>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</si>
  <si>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</si>
  <si>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</si>
  <si>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</si>
  <si>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</si>
  <si>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</si>
  <si>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</si>
  <si>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</si>
  <si>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</si>
  <si>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</si>
  <si>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</si>
  <si>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</si>
  <si>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</si>
  <si>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</si>
  <si>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</si>
  <si>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</si>
  <si>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</si>
  <si>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</si>
  <si>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</si>
  <si>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</si>
  <si>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</si>
  <si>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</si>
  <si>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</si>
  <si>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</si>
  <si>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</si>
  <si>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</si>
  <si>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</si>
  <si>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</si>
  <si>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</si>
  <si>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</si>
  <si>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</si>
  <si>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</si>
  <si>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</si>
  <si>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</si>
  <si>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</si>
  <si>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</si>
  <si>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</si>
  <si>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</si>
  <si>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</si>
  <si>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</si>
  <si>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</si>
  <si>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</si>
  <si>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</si>
  <si>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</si>
  <si>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</si>
  <si>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</si>
  <si>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</si>
  <si>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</si>
  <si>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</si>
  <si>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</si>
  <si>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</si>
  <si>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</si>
  <si>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</si>
  <si>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</si>
  <si>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</si>
  <si>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</si>
  <si>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</si>
  <si>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</si>
  <si>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</si>
  <si>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</si>
  <si>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</si>
  <si>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</si>
  <si>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</si>
  <si>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</si>
  <si>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</si>
  <si>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</si>
  <si>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</si>
  <si>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</si>
  <si>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</si>
  <si>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</si>
  <si>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</si>
  <si>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</si>
  <si>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</si>
  <si>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</si>
  <si>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</si>
  <si>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</si>
  <si>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</si>
  <si>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</si>
  <si>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</si>
  <si>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</si>
  <si>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</si>
  <si>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</si>
  <si>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</si>
  <si>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</si>
  <si>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</si>
  <si>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</si>
  <si>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</si>
  <si>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</si>
  <si>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</si>
  <si>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</si>
  <si>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</si>
  <si>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</si>
  <si>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</si>
  <si>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</si>
  <si>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</si>
  <si>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</si>
  <si>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</si>
  <si>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</si>
  <si>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</si>
  <si>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</si>
  <si>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</si>
  <si>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</si>
  <si>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</si>
  <si>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</si>
  <si>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</si>
  <si>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</si>
  <si>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</si>
  <si>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</si>
  <si>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</si>
  <si>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</si>
  <si>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</si>
  <si>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</si>
  <si>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</si>
  <si>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</si>
  <si>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</si>
  <si>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</si>
  <si>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</si>
  <si>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</si>
  <si>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</si>
  <si>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</si>
  <si>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</si>
  <si>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</si>
  <si>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</si>
  <si>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</si>
  <si>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</si>
  <si>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</si>
  <si>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</si>
  <si>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</si>
  <si>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</si>
  <si>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</si>
  <si>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</si>
  <si>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</si>
  <si>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</si>
  <si>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</si>
  <si>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</si>
  <si>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</si>
  <si>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</si>
  <si>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</si>
  <si>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</si>
  <si>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</si>
  <si>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</si>
  <si>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</si>
  <si>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</si>
  <si>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</si>
  <si>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</si>
  <si>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</si>
  <si>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</si>
  <si>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</si>
  <si>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</si>
  <si>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</si>
  <si>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</si>
  <si>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</si>
  <si>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</si>
  <si>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</si>
  <si>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</si>
  <si>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</si>
  <si>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</si>
  <si>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</si>
  <si>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</si>
  <si>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</si>
  <si>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</si>
  <si>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</si>
  <si>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</si>
  <si>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</si>
  <si>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</si>
  <si>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</si>
  <si>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</si>
  <si>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</si>
  <si>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</si>
  <si>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</si>
  <si>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</si>
  <si>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</si>
  <si>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</si>
  <si>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</si>
  <si>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</si>
  <si>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</si>
  <si>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</si>
  <si>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</si>
  <si>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</si>
  <si>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</si>
  <si>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</si>
  <si>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</si>
  <si>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</si>
  <si>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</si>
  <si>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</si>
  <si>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</si>
  <si>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</si>
  <si>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</si>
  <si>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</si>
  <si>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</si>
  <si>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</si>
  <si>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</si>
  <si>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</si>
  <si>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</si>
  <si>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</si>
  <si>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</si>
  <si>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</si>
  <si>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</si>
  <si>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</si>
  <si>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</si>
  <si>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</si>
  <si>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</si>
  <si>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</si>
  <si>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</si>
  <si>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</si>
  <si>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</si>
  <si>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</si>
  <si>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</si>
  <si>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</si>
  <si>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</si>
  <si>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</si>
  <si>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</si>
  <si>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</si>
  <si>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</si>
  <si>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</si>
  <si>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</si>
  <si>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</si>
  <si>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</si>
  <si>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</si>
  <si>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</si>
  <si>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</si>
  <si>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</si>
  <si>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</si>
  <si>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</si>
  <si>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</si>
  <si>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</si>
  <si>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</si>
  <si>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</si>
  <si>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</si>
  <si>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</si>
  <si>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</si>
  <si>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</si>
  <si>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</si>
  <si>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</si>
  <si>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</si>
  <si>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</si>
  <si>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</si>
  <si>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</si>
  <si>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</si>
  <si>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</si>
  <si>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</si>
  <si>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</si>
  <si>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</si>
  <si>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</si>
  <si>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</si>
  <si>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</si>
  <si>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</si>
  <si>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</si>
  <si>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</si>
  <si>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</si>
  <si>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</si>
  <si>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</si>
  <si>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</si>
  <si>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</si>
  <si>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</si>
  <si>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</si>
  <si>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</si>
  <si>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</si>
  <si>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</si>
  <si>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</si>
  <si>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</si>
  <si>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</si>
  <si>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</si>
  <si>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</si>
  <si>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</si>
  <si>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</si>
  <si>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</si>
  <si>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</si>
  <si>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</si>
  <si>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</si>
  <si>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</si>
  <si>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</si>
  <si>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</si>
  <si>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</si>
  <si>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</si>
  <si>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</si>
  <si>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</si>
  <si>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</si>
  <si>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</si>
  <si>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</si>
  <si>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</si>
  <si>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</si>
  <si>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</si>
  <si>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</si>
  <si>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</si>
  <si>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</si>
  <si>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</si>
  <si>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</si>
  <si>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</si>
  <si>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</si>
  <si>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</si>
  <si>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</si>
  <si>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</si>
  <si>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</si>
  <si>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</si>
  <si>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</si>
  <si>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</si>
  <si>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</si>
  <si>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</si>
  <si>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</si>
  <si>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</si>
  <si>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</si>
  <si>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</si>
  <si>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</si>
  <si>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</si>
  <si>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</si>
  <si>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</si>
  <si>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</si>
  <si>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</si>
  <si>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</si>
  <si>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</si>
  <si>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</si>
  <si>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</si>
  <si>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</si>
  <si>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</si>
  <si>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</si>
  <si>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</si>
  <si>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</si>
  <si>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</si>
  <si>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</si>
  <si>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</si>
  <si>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</si>
  <si>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</si>
  <si>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</si>
  <si>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</si>
  <si>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</si>
  <si>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</si>
  <si>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</si>
  <si>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</si>
  <si>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</si>
  <si>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</si>
  <si>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</si>
  <si>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</si>
  <si>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</si>
  <si>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</si>
  <si>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</si>
  <si>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</si>
  <si>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</si>
  <si>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</si>
  <si>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</si>
  <si>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</si>
  <si>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</si>
  <si>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</si>
  <si>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</si>
  <si>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</si>
  <si>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</si>
  <si>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</si>
  <si>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</si>
  <si>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</si>
  <si>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</si>
  <si>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</si>
  <si>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</si>
  <si>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</si>
  <si>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</si>
  <si>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</si>
  <si>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</si>
  <si>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</si>
  <si>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</si>
  <si>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</si>
  <si>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</si>
  <si>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</si>
  <si>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</si>
  <si>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</si>
  <si>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</si>
  <si>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</si>
  <si>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</si>
  <si>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</si>
  <si>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</si>
  <si>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</si>
  <si>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</si>
  <si>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</si>
  <si>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</si>
  <si>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</si>
  <si>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</si>
  <si>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</si>
  <si>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</si>
  <si>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</si>
  <si>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</si>
  <si>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</si>
  <si>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</si>
  <si>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</si>
  <si>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</si>
  <si>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</si>
  <si>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</si>
  <si>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</si>
  <si>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</si>
  <si>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</si>
  <si>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</si>
  <si>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</si>
  <si>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</si>
  <si>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</si>
  <si>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</si>
  <si>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</si>
  <si>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</si>
  <si>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</si>
  <si>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</si>
  <si>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</si>
  <si>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</si>
  <si>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</si>
  <si>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</si>
  <si>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</si>
  <si>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</si>
  <si>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</si>
  <si>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</si>
  <si>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</si>
  <si>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</si>
  <si>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</si>
  <si>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</si>
  <si>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</si>
  <si>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</si>
  <si>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</si>
  <si>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</si>
  <si>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</si>
  <si>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</si>
  <si>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</si>
  <si>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</si>
  <si>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</si>
  <si>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</si>
  <si>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</si>
  <si>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</si>
  <si>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</si>
  <si>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</si>
  <si>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</si>
  <si>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</si>
  <si>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</si>
  <si>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</si>
  <si>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</si>
  <si>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</si>
  <si>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</si>
  <si>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</si>
  <si>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</si>
  <si>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</si>
  <si>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</si>
  <si>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</si>
  <si>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</si>
  <si>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</si>
  <si>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</si>
  <si>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</si>
  <si>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</si>
  <si>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</si>
  <si>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</si>
  <si>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</si>
  <si>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</si>
  <si>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</si>
  <si>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</si>
  <si>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</si>
  <si>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</si>
  <si>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</si>
  <si>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</si>
  <si>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</si>
  <si>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</si>
  <si>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</si>
  <si>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</si>
  <si>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</si>
  <si>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</si>
  <si>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</si>
  <si>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</si>
  <si>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</si>
  <si>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</si>
  <si>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</si>
  <si>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</si>
  <si>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</si>
  <si>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</si>
  <si>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</si>
  <si>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</si>
  <si>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</si>
  <si>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</si>
  <si>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</si>
  <si>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</si>
  <si>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</si>
  <si>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</si>
  <si>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</si>
  <si>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</si>
  <si>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</si>
  <si>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</si>
  <si>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</si>
  <si>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</si>
  <si>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</si>
  <si>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</si>
  <si>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</si>
  <si>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</si>
  <si>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</si>
  <si>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</si>
  <si>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</si>
  <si>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</si>
  <si>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</si>
  <si>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</si>
  <si>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</si>
  <si>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</si>
  <si>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</si>
  <si>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</si>
  <si>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</si>
  <si>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</si>
  <si>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</si>
  <si>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</si>
  <si>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</si>
  <si>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</si>
  <si>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</si>
  <si>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</si>
  <si>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</si>
  <si>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</si>
  <si>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</si>
  <si>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</si>
  <si>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</si>
  <si>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</si>
  <si>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</si>
  <si>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</si>
  <si>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</si>
  <si>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</si>
  <si>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</si>
  <si>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</si>
  <si>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</si>
  <si>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</si>
  <si>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</si>
  <si>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</si>
  <si>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</si>
  <si>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</si>
  <si>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</si>
  <si>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</si>
  <si>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</si>
  <si>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</si>
  <si>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</si>
  <si>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</si>
  <si>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</si>
  <si>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</si>
  <si>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</si>
  <si>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</si>
  <si>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</si>
  <si>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</si>
  <si>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</si>
  <si>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</si>
  <si>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</si>
  <si>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</si>
  <si>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</si>
  <si>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</si>
  <si>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</si>
  <si>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</si>
  <si>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</si>
  <si>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</si>
  <si>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</si>
  <si>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</si>
  <si>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</si>
  <si>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</si>
  <si>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</si>
  <si>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</si>
  <si>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</si>
  <si>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</si>
  <si>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</si>
  <si>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</si>
  <si>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</si>
  <si>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</si>
  <si>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</si>
  <si>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</si>
  <si>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</si>
  <si>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</si>
  <si>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</si>
  <si>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</si>
  <si>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</si>
  <si>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</si>
  <si>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</si>
  <si>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</si>
  <si>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</si>
  <si>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</si>
  <si>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</si>
  <si>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</si>
  <si>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</si>
  <si>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</si>
  <si>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</si>
  <si>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</si>
  <si>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</si>
  <si>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</si>
  <si>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</si>
  <si>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</si>
  <si>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</si>
  <si>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</si>
  <si>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</si>
  <si>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</si>
  <si>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</si>
  <si>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</si>
  <si>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</si>
  <si>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</si>
  <si>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</si>
  <si>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</si>
  <si>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</si>
  <si>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</si>
  <si>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</si>
  <si>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</si>
  <si>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</si>
  <si>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</si>
  <si>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</si>
  <si>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</si>
  <si>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</si>
  <si>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</si>
  <si>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</si>
  <si>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</si>
  <si>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</si>
  <si>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</si>
  <si>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</si>
  <si>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</si>
  <si>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</si>
  <si>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</si>
  <si>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</si>
  <si>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</si>
  <si>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</si>
  <si>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</si>
  <si>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</si>
  <si>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</si>
  <si>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</si>
  <si>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</si>
  <si>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</si>
  <si>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</si>
  <si>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</si>
  <si>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</si>
  <si>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</si>
  <si>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</si>
  <si>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</si>
  <si>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</si>
  <si>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</si>
  <si>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</si>
  <si>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</si>
  <si>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</si>
  <si>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</si>
  <si>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</si>
  <si>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</si>
  <si>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</si>
  <si>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</si>
  <si>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</si>
  <si>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</si>
  <si>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</si>
  <si>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</si>
  <si>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</si>
  <si>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</si>
  <si>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</si>
  <si>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</si>
  <si>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</si>
  <si>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</si>
  <si>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</si>
  <si>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</si>
  <si>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</si>
  <si>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</si>
  <si>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</si>
  <si>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</si>
  <si>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</si>
  <si>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</si>
  <si>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</si>
  <si>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</si>
  <si>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</si>
  <si>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</si>
  <si>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</si>
  <si>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</si>
  <si>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</si>
  <si>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</si>
  <si>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</si>
  <si>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</si>
  <si>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</si>
  <si>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</si>
  <si>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</si>
  <si>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</si>
  <si>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</si>
  <si>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</si>
  <si>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</si>
  <si>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</si>
  <si>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</si>
  <si>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</si>
  <si>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</si>
  <si>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</si>
  <si>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</si>
  <si>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</si>
  <si>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</si>
  <si>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</si>
  <si>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</si>
  <si>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</si>
  <si>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</si>
  <si>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</si>
  <si>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</si>
  <si>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</si>
  <si>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</si>
  <si>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</si>
  <si>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</si>
  <si>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</si>
  <si>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</si>
  <si>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</si>
  <si>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</si>
  <si>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</si>
  <si>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</si>
  <si>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</si>
  <si>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</si>
  <si>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</si>
  <si>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</si>
  <si>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</si>
  <si>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</si>
  <si>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</si>
  <si>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</si>
  <si>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</si>
  <si>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</si>
  <si>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</si>
  <si>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</si>
  <si>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</si>
  <si>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</si>
  <si>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</si>
  <si>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</si>
  <si>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</si>
  <si>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</si>
  <si>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</si>
  <si>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</si>
  <si>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</si>
  <si>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</si>
  <si>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</si>
  <si>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</si>
  <si>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</si>
  <si>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</si>
  <si>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</si>
  <si>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</si>
  <si>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</si>
  <si>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</si>
  <si>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</si>
  <si>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</si>
  <si>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</si>
  <si>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</si>
  <si>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</si>
  <si>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</si>
  <si>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</si>
  <si>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</si>
  <si>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</si>
  <si>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</si>
  <si>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</si>
  <si>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</si>
  <si>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</si>
  <si>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</si>
  <si>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</si>
  <si>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</si>
  <si>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</si>
  <si>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</si>
  <si>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</si>
  <si>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</si>
  <si>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</si>
  <si>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</si>
  <si>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</si>
  <si>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</si>
  <si>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</si>
  <si>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</si>
  <si>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</si>
  <si>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</si>
  <si>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</si>
  <si>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</si>
  <si>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</si>
  <si>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</si>
  <si>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</si>
  <si>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</si>
  <si>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</si>
  <si>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</si>
  <si>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</si>
  <si>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</si>
  <si>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</si>
  <si>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</si>
  <si>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</si>
  <si>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</si>
  <si>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</si>
  <si>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</si>
  <si>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</si>
  <si>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</si>
  <si>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</si>
  <si>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</si>
  <si>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</si>
  <si>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</si>
  <si>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</si>
  <si>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</si>
  <si>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</si>
  <si>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</si>
  <si>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</si>
  <si>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</si>
  <si>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</si>
  <si>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</si>
  <si>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</si>
  <si>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</si>
  <si>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</si>
  <si>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</si>
  <si>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</si>
  <si>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</si>
  <si>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</si>
  <si>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</si>
  <si>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</si>
  <si>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</si>
  <si>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</si>
  <si>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</si>
  <si>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</si>
  <si>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</si>
  <si>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</si>
  <si>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</si>
  <si>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</si>
  <si>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</si>
  <si>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</si>
  <si>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</si>
  <si>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</si>
  <si>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</si>
  <si>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</si>
  <si>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</si>
  <si>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</si>
  <si>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</si>
  <si>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</si>
  <si>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</si>
  <si>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</si>
  <si>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</si>
  <si>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</si>
  <si>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</si>
  <si>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</si>
  <si>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</si>
  <si>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</si>
  <si>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</si>
  <si>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</si>
  <si>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</si>
  <si>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</si>
  <si>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</si>
  <si>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</si>
  <si>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</si>
  <si>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</si>
  <si>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</si>
  <si>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</si>
  <si>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</si>
  <si>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</si>
  <si>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</si>
  <si>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</si>
  <si>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</si>
  <si>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</si>
  <si>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</si>
  <si>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</si>
  <si>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</si>
  <si>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</si>
  <si>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</si>
  <si>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</si>
  <si>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</si>
  <si>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</si>
  <si>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</si>
  <si>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</si>
  <si>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</si>
  <si>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</si>
  <si>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</si>
  <si>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</si>
  <si>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</si>
  <si>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</si>
  <si>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</si>
  <si>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</si>
  <si>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</si>
  <si>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</si>
  <si>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</si>
  <si>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</si>
  <si>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</si>
  <si>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</si>
  <si>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</si>
  <si>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</si>
  <si>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</si>
  <si>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</si>
  <si>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</si>
  <si>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</si>
  <si>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</si>
  <si>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</si>
  <si>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</si>
  <si>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</si>
  <si>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</si>
  <si>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</si>
  <si>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</si>
  <si>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</si>
  <si>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</si>
  <si>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</si>
  <si>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</si>
  <si>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</si>
  <si>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</si>
  <si>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</si>
  <si>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</si>
  <si>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</si>
  <si>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</si>
  <si>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</si>
  <si>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</si>
  <si>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</si>
  <si>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</si>
  <si>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</si>
  <si>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</si>
  <si>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</si>
  <si>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</si>
  <si>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</si>
  <si>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</si>
  <si>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</si>
  <si>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</si>
  <si>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</si>
  <si>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</si>
  <si>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</si>
  <si>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</si>
  <si>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</si>
  <si>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</si>
  <si>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</si>
  <si>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</si>
  <si>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</si>
  <si>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</si>
  <si>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</si>
  <si>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</si>
  <si>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</si>
  <si>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</si>
  <si>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</si>
  <si>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</si>
  <si>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</si>
  <si>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</si>
  <si>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</si>
  <si>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</si>
  <si>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</si>
  <si>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</si>
  <si>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</si>
  <si>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</si>
  <si>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</si>
  <si>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</si>
  <si>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</si>
  <si>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</si>
  <si>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</si>
  <si>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</si>
  <si>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</si>
  <si>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</si>
  <si>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</si>
  <si>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</si>
  <si>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</si>
  <si>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</si>
  <si>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</si>
  <si>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</si>
  <si>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</si>
  <si>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</si>
  <si>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</si>
  <si>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</si>
  <si>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</si>
  <si>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</si>
  <si>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</si>
  <si>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</si>
  <si>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</si>
  <si>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</si>
  <si>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</si>
  <si>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</si>
  <si>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</si>
  <si>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</si>
  <si>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</si>
  <si>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</si>
  <si>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</si>
  <si>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</si>
  <si>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</si>
  <si>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</si>
  <si>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</si>
  <si>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</si>
  <si>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</si>
  <si>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</si>
  <si>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</si>
  <si>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</si>
  <si>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</si>
  <si>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</si>
  <si>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</si>
  <si>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</si>
  <si>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</si>
  <si>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</si>
  <si>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</si>
  <si>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</si>
  <si>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</si>
  <si>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</si>
  <si>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</si>
  <si>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</si>
  <si>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</si>
  <si>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</si>
  <si>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</si>
  <si>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</si>
  <si>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</si>
  <si>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</si>
  <si>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</si>
  <si>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</si>
  <si>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</si>
  <si>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</si>
  <si>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</si>
  <si>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</si>
  <si>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</si>
  <si>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</si>
  <si>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</si>
  <si>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</si>
  <si>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</si>
  <si>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</si>
  <si>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</si>
  <si>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</si>
  <si>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</si>
  <si>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</si>
  <si>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</si>
  <si>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</si>
  <si>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</si>
  <si>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</si>
  <si>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</si>
  <si>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</si>
  <si>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</si>
  <si>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</si>
  <si>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</si>
  <si>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</si>
  <si>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</si>
  <si>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</si>
  <si>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</si>
  <si>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</si>
  <si>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</si>
  <si>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</si>
  <si>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</si>
  <si>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</si>
  <si>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</si>
  <si>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</si>
  <si>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</si>
  <si>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</si>
  <si>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</si>
  <si>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</si>
  <si>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</si>
  <si>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</si>
  <si>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</si>
  <si>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</si>
  <si>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</si>
  <si>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</si>
  <si>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</si>
  <si>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</si>
  <si>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</si>
  <si>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</si>
  <si>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</si>
  <si>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</si>
  <si>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</si>
  <si>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</si>
  <si>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</si>
  <si>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</si>
  <si>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</si>
  <si>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</si>
  <si>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</si>
  <si>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</si>
  <si>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</si>
  <si>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</si>
  <si>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</si>
  <si>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</si>
  <si>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</si>
  <si>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</si>
  <si>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</si>
  <si>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</si>
  <si>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</si>
  <si>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</si>
  <si>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</si>
  <si>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</si>
  <si>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</si>
  <si>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</si>
  <si>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</si>
  <si>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</si>
  <si>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</si>
  <si>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</si>
  <si>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</si>
  <si>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</si>
  <si>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</si>
  <si>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</si>
  <si>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</si>
  <si>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</si>
  <si>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</si>
  <si>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</si>
  <si>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</si>
  <si>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</si>
  <si>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</si>
  <si>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</si>
  <si>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</si>
  <si>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</si>
  <si>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</si>
  <si>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</si>
  <si>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</si>
  <si>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</si>
  <si>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</si>
  <si>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</si>
  <si>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</si>
  <si>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</si>
  <si>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</si>
  <si>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</si>
  <si>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</si>
  <si>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</si>
  <si>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</si>
  <si>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</si>
  <si>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</si>
  <si>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</si>
  <si>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</si>
  <si>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</si>
  <si>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</si>
  <si>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</si>
  <si>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</si>
  <si>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</si>
  <si>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</si>
  <si>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</si>
  <si>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</si>
  <si>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</si>
  <si>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</si>
  <si>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</si>
  <si>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</si>
  <si>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</si>
  <si>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</si>
  <si>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</si>
  <si>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</si>
  <si>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</si>
  <si>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</si>
  <si>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</si>
  <si>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</si>
  <si>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</si>
  <si>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</si>
  <si>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</si>
  <si>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</si>
  <si>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</si>
  <si>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</si>
  <si>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</si>
  <si>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</si>
  <si>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</si>
  <si>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</si>
  <si>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</si>
  <si>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</si>
  <si>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</si>
  <si>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</si>
  <si>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</si>
  <si>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</si>
  <si>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</si>
  <si>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</si>
  <si>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</si>
  <si>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</si>
  <si>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</si>
  <si>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</si>
  <si>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</si>
  <si>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</si>
  <si>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</si>
  <si>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</si>
  <si>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</si>
  <si>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</si>
  <si>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</si>
  <si>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</si>
  <si>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</si>
  <si>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</si>
  <si>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</si>
  <si>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</si>
  <si>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</si>
  <si>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</si>
  <si>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</si>
  <si>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</si>
  <si>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</si>
  <si>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</si>
  <si>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</si>
  <si>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</si>
  <si>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</si>
  <si>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</si>
  <si>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</si>
  <si>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</si>
  <si>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</si>
  <si>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</si>
  <si>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</si>
  <si>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</si>
  <si>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</si>
  <si>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</si>
  <si>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</si>
  <si>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</si>
  <si>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</si>
  <si>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</si>
  <si>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</si>
  <si>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</si>
  <si>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</si>
  <si>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</si>
  <si>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</si>
  <si>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</si>
  <si>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</si>
  <si>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</si>
  <si>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</si>
  <si>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</si>
  <si>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</si>
  <si>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</si>
  <si>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</si>
  <si>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</si>
  <si>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</si>
  <si>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</si>
  <si>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</si>
  <si>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</si>
  <si>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</si>
  <si>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</si>
  <si>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</si>
  <si>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</si>
  <si>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</si>
  <si>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</si>
  <si>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</si>
  <si>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</si>
  <si>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</si>
  <si>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</si>
  <si>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</si>
  <si>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</si>
  <si>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</si>
  <si>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</si>
  <si>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</si>
  <si>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</si>
  <si>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</si>
  <si>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</si>
  <si>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</si>
  <si>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</si>
  <si>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</si>
  <si>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</si>
  <si>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</si>
  <si>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</si>
  <si>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</si>
  <si>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</si>
  <si>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</si>
  <si>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</si>
  <si>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</si>
  <si>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</si>
  <si>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</si>
  <si>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</si>
  <si>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</si>
  <si>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</si>
  <si>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</si>
  <si>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</si>
  <si>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</si>
  <si>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</si>
  <si>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</si>
  <si>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</si>
  <si>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</si>
  <si>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</si>
  <si>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</si>
  <si>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</si>
  <si>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</si>
  <si>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</si>
  <si>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</si>
  <si>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</si>
  <si>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</si>
  <si>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</si>
  <si>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</si>
  <si>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</si>
  <si>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</si>
  <si>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</si>
  <si>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</si>
  <si>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</si>
  <si>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</si>
  <si>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</si>
  <si>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</si>
  <si>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</si>
  <si>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</si>
  <si>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</si>
  <si>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</si>
  <si>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</si>
  <si>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</si>
  <si>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</si>
  <si>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</si>
  <si>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</si>
  <si>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</si>
  <si>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</si>
  <si>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</si>
  <si>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</si>
  <si>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</si>
  <si>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</si>
  <si>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</si>
  <si>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</si>
  <si>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</si>
  <si>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</si>
  <si>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</si>
  <si>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</si>
  <si>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</si>
  <si>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</si>
  <si>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</si>
  <si>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</si>
  <si>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</si>
  <si>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</si>
  <si>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</si>
  <si>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</si>
  <si>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</si>
  <si>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</si>
  <si>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</si>
  <si>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</si>
  <si>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</si>
  <si>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</si>
  <si>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</si>
  <si>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</si>
  <si>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</si>
  <si>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</si>
  <si>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</si>
  <si>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</si>
  <si>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</si>
  <si>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</si>
  <si>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</si>
  <si>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</si>
  <si>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</si>
  <si>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</si>
  <si>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</si>
  <si>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</si>
  <si>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</si>
  <si>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</si>
  <si>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</si>
  <si>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</si>
  <si>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</si>
  <si>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</si>
  <si>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</si>
  <si>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</si>
  <si>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</si>
  <si>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</si>
  <si>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</si>
  <si>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</si>
  <si>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</si>
  <si>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</si>
  <si>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</si>
  <si>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</si>
  <si>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</si>
  <si>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</si>
  <si>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</si>
  <si>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</si>
  <si>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</si>
  <si>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</si>
  <si>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</si>
  <si>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</si>
  <si>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</si>
  <si>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</si>
  <si>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</si>
  <si>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</si>
  <si>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</si>
  <si>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</si>
  <si>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</si>
  <si>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</si>
  <si>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</si>
  <si>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</si>
  <si>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</si>
  <si>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</si>
  <si>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</si>
  <si>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</si>
  <si>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</si>
  <si>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</si>
  <si>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</si>
  <si>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</si>
  <si>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</si>
  <si>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</si>
  <si>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</si>
  <si>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</si>
  <si>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</si>
  <si>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</si>
  <si>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</si>
  <si>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</si>
  <si>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</si>
  <si>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</si>
  <si>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</si>
  <si>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</si>
  <si>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</si>
  <si>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</si>
  <si>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</si>
  <si>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</si>
  <si>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</si>
  <si>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</si>
  <si>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</si>
  <si>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</si>
  <si>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</si>
  <si>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</si>
  <si>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</si>
  <si>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</si>
  <si>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</si>
  <si>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</si>
  <si>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</si>
  <si>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</si>
  <si>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</si>
  <si>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</si>
  <si>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</si>
  <si>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</si>
  <si>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</si>
  <si>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</si>
  <si>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</si>
  <si>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</si>
  <si>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</si>
  <si>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</si>
  <si>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</si>
  <si>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</si>
  <si>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</si>
  <si>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</si>
  <si>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</si>
  <si>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</si>
  <si>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</si>
  <si>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</si>
  <si>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</si>
  <si>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</si>
  <si>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</si>
  <si>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</si>
  <si>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</si>
  <si>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</si>
  <si>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</si>
  <si>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</si>
  <si>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</si>
  <si>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</si>
  <si>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</si>
  <si>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</si>
  <si>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</si>
  <si>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</si>
  <si>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</si>
  <si>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</si>
  <si>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</si>
  <si>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</si>
  <si>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</si>
  <si>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</si>
  <si>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</si>
  <si>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</si>
  <si>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</si>
  <si>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</si>
  <si>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</si>
  <si>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</si>
  <si>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</si>
  <si>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</si>
  <si>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</si>
  <si>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</si>
  <si>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</si>
  <si>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</si>
  <si>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</si>
  <si>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</si>
  <si>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</si>
  <si>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</si>
  <si>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</si>
  <si>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</si>
  <si>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</si>
  <si>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</si>
  <si>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</si>
  <si>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</si>
  <si>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</si>
  <si>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</si>
  <si>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</si>
  <si>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</si>
  <si>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</si>
  <si>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</si>
  <si>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</si>
  <si>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</si>
  <si>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</si>
  <si>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</si>
  <si>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</si>
  <si>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</si>
  <si>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</si>
  <si>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</si>
  <si>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</si>
  <si>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</si>
  <si>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</si>
  <si>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</si>
  <si>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</si>
  <si>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</si>
  <si>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</si>
  <si>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</si>
  <si>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</si>
  <si>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</si>
  <si>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</si>
  <si>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</si>
  <si>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</si>
  <si>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</si>
  <si>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</si>
  <si>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</si>
  <si>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</si>
  <si>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</si>
  <si>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</si>
  <si>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</si>
  <si>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</si>
  <si>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</si>
  <si>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</si>
  <si>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</si>
  <si>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</si>
  <si>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</si>
  <si>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</si>
  <si>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</si>
  <si>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</si>
  <si>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</si>
  <si>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</si>
  <si>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</si>
  <si>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</si>
  <si>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</si>
  <si>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</si>
  <si>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</si>
  <si>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</si>
  <si>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</si>
  <si>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</si>
  <si>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</si>
  <si>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</si>
  <si>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</si>
  <si>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</si>
  <si>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</si>
  <si>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</si>
  <si>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</si>
  <si>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</si>
  <si>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</si>
  <si>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</si>
  <si>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</si>
  <si>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</si>
  <si>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</si>
  <si>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</si>
  <si>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</si>
  <si>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</si>
  <si>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</si>
  <si>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</si>
  <si>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</si>
  <si>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</si>
  <si>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</si>
  <si>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</si>
  <si>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</si>
  <si>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</si>
  <si>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</si>
  <si>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</si>
  <si>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</si>
  <si>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</si>
  <si>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</si>
  <si>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</si>
  <si>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</si>
  <si>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</si>
  <si>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</si>
  <si>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</si>
  <si>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</si>
  <si>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</si>
  <si>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</si>
  <si>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</si>
  <si>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</si>
  <si>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</si>
  <si>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</si>
  <si>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</si>
  <si>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</si>
  <si>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</si>
  <si>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</si>
  <si>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</si>
  <si>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</si>
  <si>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</si>
  <si>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</si>
  <si>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</si>
  <si>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</si>
  <si>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</si>
  <si>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</si>
  <si>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</si>
  <si>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</si>
  <si>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</si>
  <si>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</si>
  <si>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</si>
  <si>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</si>
  <si>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</si>
  <si>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</si>
  <si>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</si>
  <si>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</si>
  <si>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</si>
  <si>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</si>
  <si>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</si>
  <si>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</si>
  <si>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</si>
  <si>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</si>
  <si>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</si>
  <si>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</si>
  <si>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</si>
  <si>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</si>
  <si>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</si>
  <si>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</si>
  <si>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</si>
  <si>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</si>
  <si>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</si>
  <si>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</si>
  <si>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</si>
  <si>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</si>
  <si>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</si>
  <si>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</si>
  <si>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</si>
  <si>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</si>
  <si>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</si>
  <si>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</si>
  <si>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</si>
  <si>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</si>
  <si>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</si>
  <si>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</si>
  <si>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</si>
  <si>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</si>
  <si>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</si>
  <si>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</si>
  <si>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</si>
  <si>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</si>
  <si>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</si>
  <si>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</si>
  <si>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</si>
  <si>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</si>
  <si>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</si>
  <si>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</si>
  <si>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</si>
  <si>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</si>
  <si>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</si>
  <si>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</si>
  <si>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</si>
  <si>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</si>
  <si>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</si>
  <si>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</si>
  <si>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</si>
  <si>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</si>
  <si>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</si>
  <si>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</si>
  <si>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</si>
  <si>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</si>
  <si>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</si>
  <si>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</si>
  <si>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</si>
  <si>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</si>
  <si>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</si>
  <si>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</si>
  <si>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</si>
  <si>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</si>
  <si>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</si>
  <si>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</si>
  <si>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</si>
  <si>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</si>
  <si>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</si>
  <si>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</si>
  <si>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</si>
  <si>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</si>
  <si>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</si>
  <si>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</si>
  <si>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</si>
  <si>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</si>
  <si>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</si>
  <si>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</si>
  <si>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</si>
  <si>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</si>
  <si>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</si>
  <si>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</si>
  <si>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</si>
  <si>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</si>
  <si>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</si>
  <si>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</si>
  <si>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</si>
  <si>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</si>
  <si>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</si>
  <si>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</si>
  <si>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</si>
  <si>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</si>
  <si>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</si>
  <si>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</si>
  <si>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</si>
  <si>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</si>
  <si>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</si>
  <si>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</si>
  <si>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</si>
  <si>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</si>
  <si>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</si>
  <si>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</si>
  <si>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</si>
  <si>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</si>
  <si>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</si>
  <si>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</si>
  <si>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</si>
  <si>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</si>
  <si>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</si>
  <si>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</si>
  <si>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</si>
  <si>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</si>
  <si>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</si>
  <si>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</si>
  <si>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</si>
  <si>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</si>
  <si>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</si>
  <si>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</si>
  <si>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</si>
  <si>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</si>
  <si>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</si>
  <si>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</si>
  <si>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</si>
  <si>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</si>
  <si>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</si>
  <si>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</si>
  <si>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</si>
  <si>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</si>
  <si>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</si>
  <si>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</si>
  <si>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</si>
  <si>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</si>
  <si>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</si>
  <si>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</si>
  <si>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</si>
  <si>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</si>
  <si>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</si>
  <si>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</si>
  <si>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</si>
  <si>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</si>
  <si>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</si>
  <si>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</si>
  <si>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</si>
  <si>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</si>
  <si>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</si>
  <si>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</si>
  <si>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</si>
  <si>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</si>
  <si>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</si>
  <si>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</si>
  <si>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</si>
  <si>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</si>
  <si>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</si>
  <si>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</si>
  <si>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</si>
  <si>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</si>
  <si>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</si>
  <si>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</si>
  <si>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</si>
  <si>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</si>
  <si>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</si>
  <si>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</si>
  <si>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</si>
  <si>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</si>
  <si>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</si>
  <si>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</si>
  <si>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</si>
  <si>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</si>
  <si>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</si>
  <si>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</si>
  <si>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</si>
  <si>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</si>
  <si>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</si>
  <si>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</si>
  <si>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</si>
  <si>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</si>
  <si>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</si>
  <si>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</si>
  <si>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</si>
  <si>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</si>
  <si>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</si>
  <si>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</si>
  <si>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</si>
  <si>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</si>
  <si>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</si>
  <si>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</si>
  <si>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</si>
  <si>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</si>
  <si>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</si>
  <si>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</si>
  <si>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</si>
  <si>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</si>
  <si>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</si>
  <si>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</si>
  <si>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</si>
  <si>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</si>
  <si>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</si>
  <si>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</si>
  <si>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</si>
  <si>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</si>
  <si>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</si>
  <si>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</si>
  <si>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</si>
  <si>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</si>
  <si>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</si>
  <si>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</si>
  <si>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</si>
  <si>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</si>
  <si>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</si>
  <si>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</si>
  <si>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</si>
  <si>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</si>
  <si>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</si>
  <si>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</si>
  <si>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</si>
  <si>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</si>
  <si>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</si>
  <si>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</si>
  <si>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</si>
  <si>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</si>
  <si>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</si>
  <si>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</si>
  <si>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</si>
  <si>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</si>
  <si>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</si>
  <si>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</si>
  <si>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</si>
  <si>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</si>
  <si>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</si>
  <si>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</si>
  <si>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</si>
  <si>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</si>
  <si>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</si>
  <si>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</si>
  <si>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</si>
  <si>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</si>
  <si>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</si>
  <si>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</si>
  <si>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</si>
  <si>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</si>
  <si>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</si>
  <si>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</si>
  <si>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</si>
  <si>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</si>
  <si>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</si>
  <si>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</si>
  <si>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</si>
  <si>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</si>
  <si>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</si>
  <si>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</si>
  <si>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</si>
  <si>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</si>
  <si>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</si>
  <si>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</si>
  <si>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</si>
  <si>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</si>
  <si>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</si>
  <si>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</si>
  <si>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</si>
  <si>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</si>
  <si>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</si>
  <si>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</si>
  <si>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</si>
  <si>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</si>
  <si>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</si>
  <si>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</si>
  <si>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</si>
  <si>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</si>
  <si>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</si>
  <si>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</si>
  <si>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</si>
  <si>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</si>
  <si>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</si>
  <si>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</si>
  <si>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</si>
  <si>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</si>
  <si>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</si>
  <si>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</si>
  <si>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</si>
  <si>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</si>
  <si>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</si>
  <si>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</si>
  <si>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</si>
  <si>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</si>
  <si>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</si>
  <si>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</si>
  <si>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</si>
  <si>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</si>
  <si>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</si>
  <si>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</si>
  <si>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</si>
  <si>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</si>
  <si>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</si>
  <si>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</si>
  <si>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</si>
  <si>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</si>
  <si>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</si>
  <si>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</si>
  <si>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</si>
  <si>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</si>
  <si>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</si>
  <si>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</si>
  <si>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</si>
  <si>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</si>
  <si>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</si>
  <si>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</si>
  <si>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</si>
  <si>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</si>
  <si>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</si>
  <si>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</si>
  <si>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</si>
  <si>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</si>
  <si>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</si>
  <si>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</si>
  <si>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</si>
  <si>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</si>
  <si>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</si>
  <si>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</si>
  <si>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</si>
  <si>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</si>
  <si>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</si>
  <si>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</si>
  <si>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</si>
  <si>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</si>
  <si>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</si>
  <si>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</si>
  <si>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</si>
  <si>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</si>
  <si>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</si>
  <si>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</si>
  <si>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</si>
  <si>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</si>
  <si>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</si>
  <si>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</si>
  <si>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</si>
  <si>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</si>
  <si>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</si>
  <si>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</si>
  <si>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</si>
  <si>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</si>
  <si>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</si>
  <si>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</si>
  <si>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</si>
  <si>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</si>
  <si>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</si>
  <si>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</si>
  <si>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</si>
  <si>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</si>
  <si>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</si>
  <si>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</si>
  <si>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</si>
  <si>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</si>
  <si>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</si>
  <si>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</si>
  <si>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</si>
  <si>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</si>
  <si>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</si>
  <si>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</si>
  <si>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</si>
  <si>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</si>
  <si>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</si>
  <si>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</si>
  <si>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</si>
  <si>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</si>
  <si>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</si>
  <si>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</si>
  <si>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</si>
  <si>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</si>
  <si>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</si>
  <si>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</si>
  <si>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</si>
  <si>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</si>
  <si>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</si>
  <si>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</si>
  <si>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</si>
  <si>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</si>
  <si>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</si>
  <si>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</si>
  <si>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</si>
  <si>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</si>
  <si>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</si>
  <si>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</si>
  <si>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</si>
  <si>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</si>
  <si>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</si>
  <si>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</si>
  <si>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</si>
  <si>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</si>
  <si>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</si>
  <si>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</si>
  <si>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</si>
  <si>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</si>
  <si>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</si>
  <si>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</si>
  <si>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</si>
  <si>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</si>
  <si>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</si>
  <si>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</si>
  <si>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</si>
  <si>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</si>
  <si>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</si>
  <si>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</si>
  <si>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</si>
  <si>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</si>
  <si>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</si>
  <si>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</si>
  <si>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</si>
  <si>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</si>
  <si>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</si>
  <si>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</si>
  <si>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</si>
  <si>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</si>
  <si>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</si>
  <si>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</si>
  <si>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</si>
  <si>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</si>
  <si>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</si>
  <si>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</si>
  <si>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</si>
  <si>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</si>
  <si>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</si>
  <si>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</si>
  <si>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</si>
  <si>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</si>
  <si>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</si>
  <si>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</si>
  <si>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</si>
  <si>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</si>
  <si>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</si>
  <si>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</si>
  <si>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</si>
  <si>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</si>
  <si>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</si>
  <si>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</si>
  <si>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</si>
  <si>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</si>
  <si>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</si>
  <si>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</si>
  <si>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</si>
  <si>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</si>
  <si>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</si>
  <si>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</si>
  <si>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</si>
  <si>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</si>
  <si>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</si>
  <si>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</si>
  <si>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</si>
  <si>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</si>
  <si>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</si>
  <si>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</si>
  <si>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</si>
  <si>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</si>
  <si>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</si>
  <si>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</si>
  <si>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</si>
  <si>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</si>
  <si>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</si>
  <si>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</si>
  <si>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</si>
  <si>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</si>
  <si>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</si>
  <si>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</si>
  <si>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</si>
  <si>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</si>
  <si>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</si>
  <si>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</si>
  <si>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</si>
  <si>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</si>
  <si>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</si>
  <si>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</si>
  <si>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</si>
  <si>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</si>
  <si>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</si>
  <si>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</si>
  <si>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</si>
  <si>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</si>
  <si>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</si>
  <si>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</si>
  <si>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</si>
  <si>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</si>
  <si>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</si>
  <si>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</si>
  <si>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</si>
  <si>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</si>
  <si>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</si>
  <si>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</si>
  <si>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</si>
  <si>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</si>
  <si>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</si>
  <si>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</si>
  <si>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</si>
  <si>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</si>
  <si>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</si>
  <si>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</si>
  <si>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</si>
  <si>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</si>
  <si>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</si>
  <si>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</si>
  <si>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</si>
  <si>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</si>
  <si>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</si>
  <si>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</si>
  <si>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</si>
  <si>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</si>
  <si>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</si>
  <si>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</si>
  <si>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</si>
  <si>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</si>
  <si>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</si>
  <si>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</si>
  <si>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</si>
  <si>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</si>
  <si>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</si>
  <si>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</si>
  <si>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</si>
  <si>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</si>
  <si>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</si>
  <si>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</si>
  <si>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</si>
  <si>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</si>
  <si>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</si>
  <si>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</si>
  <si>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</si>
  <si>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</si>
  <si>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</si>
  <si>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</si>
  <si>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</si>
  <si>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</si>
  <si>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</si>
  <si>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</si>
  <si>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</si>
  <si>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</si>
  <si>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</si>
  <si>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</si>
  <si>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</si>
  <si>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</si>
  <si>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</si>
  <si>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</si>
  <si>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</si>
  <si>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</si>
  <si>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</si>
  <si>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</si>
  <si>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</si>
  <si>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</si>
  <si>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</si>
  <si>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</si>
  <si>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</si>
  <si>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</si>
  <si>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</si>
  <si>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</si>
  <si>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</si>
  <si>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</si>
  <si>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</si>
  <si>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</si>
  <si>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</si>
  <si>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</si>
  <si>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</si>
  <si>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</si>
  <si>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</si>
  <si>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</si>
  <si>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</si>
  <si>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</si>
  <si>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</si>
  <si>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</si>
  <si>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</si>
  <si>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</si>
  <si>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</si>
  <si>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</si>
  <si>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</si>
  <si>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</si>
  <si>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</si>
  <si>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</si>
  <si>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</si>
  <si>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</si>
  <si>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</si>
  <si>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</si>
  <si>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</si>
  <si>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</si>
  <si>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</si>
  <si>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</si>
  <si>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</si>
  <si>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</si>
  <si>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</si>
  <si>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</si>
  <si>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</si>
  <si>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</si>
  <si>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</si>
  <si>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</si>
  <si>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</si>
  <si>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</si>
  <si>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</si>
  <si>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</si>
  <si>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</si>
  <si>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</si>
  <si>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</si>
  <si>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</si>
  <si>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</si>
  <si>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</si>
  <si>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</si>
  <si>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</si>
  <si>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</si>
  <si>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</si>
  <si>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</si>
  <si>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</si>
  <si>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</si>
  <si>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</si>
  <si>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</si>
  <si>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</si>
  <si>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</si>
  <si>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</si>
  <si>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</si>
  <si>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</si>
  <si>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</si>
  <si>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</si>
  <si>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</si>
  <si>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</si>
  <si>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</si>
  <si>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</si>
  <si>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</si>
  <si>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</si>
  <si>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</si>
  <si>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</si>
  <si>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</si>
  <si>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</si>
  <si>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</si>
  <si>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</si>
  <si>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</si>
  <si>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</si>
  <si>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</si>
  <si>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</si>
  <si>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</si>
  <si>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</si>
  <si>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</si>
  <si>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</si>
  <si>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</si>
  <si>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</si>
  <si>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</si>
  <si>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</si>
  <si>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</si>
  <si>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</si>
  <si>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</si>
  <si>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</si>
  <si>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</si>
  <si>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</si>
  <si>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</si>
  <si>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</si>
  <si>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</si>
  <si>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</si>
  <si>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</si>
  <si>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</si>
  <si>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</si>
  <si>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</si>
  <si>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</si>
  <si>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</si>
  <si>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</si>
  <si>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</si>
  <si>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</si>
  <si>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</si>
  <si>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</si>
  <si>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</si>
  <si>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</si>
  <si>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</si>
  <si>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</si>
  <si>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</si>
  <si>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</si>
  <si>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</si>
  <si>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</si>
  <si>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</si>
  <si>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</si>
  <si>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</si>
  <si>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</si>
  <si>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</si>
  <si>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</si>
  <si>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</si>
  <si>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</si>
  <si>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</si>
  <si>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</si>
  <si>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</si>
  <si>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</si>
  <si>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</si>
  <si>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</si>
  <si>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</si>
  <si>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</si>
  <si>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</si>
  <si>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</si>
  <si>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</si>
  <si>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</si>
  <si>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</si>
  <si>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</si>
  <si>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</si>
  <si>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</si>
  <si>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</si>
  <si>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</si>
  <si>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</si>
  <si>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</si>
  <si>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</si>
  <si>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</si>
  <si>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</si>
  <si>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</si>
  <si>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</si>
  <si>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</si>
  <si>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</si>
  <si>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</si>
  <si>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</si>
  <si>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</si>
  <si>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</si>
  <si>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</si>
  <si>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</si>
  <si>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</si>
  <si>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</si>
  <si>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</si>
  <si>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</si>
  <si>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</si>
  <si>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</si>
  <si>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</si>
  <si>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</si>
  <si>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</si>
  <si>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</si>
  <si>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</si>
  <si>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</si>
  <si>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</si>
  <si>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</si>
  <si>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</si>
  <si>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</si>
  <si>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</si>
  <si>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</si>
  <si>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</si>
  <si>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</si>
  <si>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</si>
  <si>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</si>
  <si>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</si>
  <si>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</si>
  <si>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</si>
  <si>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</si>
  <si>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</si>
  <si>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</si>
  <si>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</si>
  <si>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</si>
  <si>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</si>
  <si>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</si>
  <si>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</si>
  <si>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</si>
  <si>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</si>
  <si>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</si>
  <si>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</si>
  <si>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</si>
  <si>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</si>
  <si>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</si>
  <si>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</si>
  <si>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</si>
  <si>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</si>
  <si>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</si>
  <si>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</si>
  <si>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</si>
  <si>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</si>
  <si>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</si>
  <si>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</si>
  <si>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</si>
  <si>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</si>
  <si>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</si>
  <si>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</si>
  <si>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</si>
  <si>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</si>
  <si>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</si>
  <si>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</si>
  <si>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</si>
  <si>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</si>
  <si>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</si>
  <si>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</si>
  <si>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</si>
  <si>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</si>
  <si>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</si>
  <si>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</si>
  <si>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</si>
  <si>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</si>
  <si>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</si>
  <si>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</si>
  <si>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</si>
  <si>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</si>
  <si>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</si>
  <si>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</si>
  <si>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</si>
  <si>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</si>
  <si>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</si>
  <si>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</si>
  <si>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</si>
  <si>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</si>
  <si>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</si>
  <si>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</si>
  <si>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</si>
  <si>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</si>
  <si>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</si>
  <si>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</si>
  <si>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</si>
  <si>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</si>
  <si>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</si>
  <si>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</si>
  <si>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</si>
  <si>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</si>
  <si>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</si>
  <si>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</si>
  <si>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</si>
  <si>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</si>
  <si>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</si>
  <si>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</si>
  <si>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</si>
  <si>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</si>
  <si>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</si>
  <si>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</si>
  <si>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</si>
  <si>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</si>
  <si>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</si>
  <si>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</si>
  <si>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</si>
  <si>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</si>
  <si>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</si>
  <si>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</si>
  <si>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</si>
  <si>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</si>
  <si>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</si>
  <si>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</si>
  <si>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</si>
  <si>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</si>
  <si>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</si>
  <si>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</si>
  <si>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</si>
  <si>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</si>
  <si>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</si>
  <si>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</si>
  <si>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</si>
  <si>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</si>
  <si>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</si>
  <si>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</si>
  <si>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</si>
  <si>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</si>
  <si>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</si>
  <si>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</si>
  <si>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</si>
  <si>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</si>
  <si>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</si>
  <si>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</si>
  <si>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</si>
  <si>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</si>
  <si>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</si>
  <si>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</si>
  <si>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</si>
  <si>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</si>
  <si>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</si>
  <si>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</si>
  <si>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</si>
  <si>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</si>
  <si>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</si>
  <si>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</si>
  <si>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</si>
  <si>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</si>
  <si>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</si>
  <si>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</si>
  <si>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</si>
  <si>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</si>
  <si>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</si>
  <si>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</si>
  <si>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</si>
  <si>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</si>
  <si>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</si>
  <si>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</si>
  <si>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</si>
  <si>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</si>
  <si>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</si>
  <si>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</si>
  <si>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</si>
  <si>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</si>
  <si>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</si>
  <si>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</si>
  <si>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</si>
  <si>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</si>
  <si>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</si>
  <si>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</si>
  <si>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</si>
  <si>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</si>
  <si>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</si>
  <si>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</si>
  <si>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</si>
  <si>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</si>
  <si>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</si>
  <si>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</si>
  <si>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</si>
  <si>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</si>
  <si>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</si>
  <si>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</si>
  <si>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</si>
  <si>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</si>
  <si>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</si>
  <si>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</si>
  <si>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</si>
  <si>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</si>
  <si>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</si>
  <si>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</si>
  <si>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</si>
  <si>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</si>
  <si>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</si>
  <si>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</si>
  <si>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</si>
  <si>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</si>
  <si>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</si>
  <si>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</si>
  <si>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</si>
  <si>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</si>
  <si>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</si>
  <si>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</si>
  <si>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</si>
  <si>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</si>
  <si>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</si>
  <si>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</si>
  <si>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</si>
  <si>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</si>
  <si>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</si>
  <si>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</si>
  <si>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</si>
  <si>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</si>
  <si>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</si>
  <si>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</si>
  <si>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</si>
  <si>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</si>
  <si>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</si>
  <si>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</si>
  <si>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</si>
  <si>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</si>
  <si>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</si>
  <si>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</si>
  <si>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</si>
  <si>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</si>
  <si>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</si>
  <si>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</si>
  <si>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</si>
  <si>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</si>
  <si>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</si>
  <si>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</si>
  <si>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</si>
  <si>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</si>
  <si>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</si>
  <si>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</si>
  <si>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</si>
  <si>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</si>
  <si>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</si>
  <si>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</si>
  <si>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</si>
  <si>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</si>
  <si>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</si>
  <si>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</si>
  <si>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</si>
  <si>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</si>
  <si>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</si>
  <si>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</si>
  <si>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</si>
  <si>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</si>
  <si>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</si>
  <si>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</si>
  <si>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</si>
  <si>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</si>
  <si>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</si>
  <si>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</si>
  <si>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</si>
  <si>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</si>
  <si>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</si>
  <si>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</si>
  <si>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</si>
  <si>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</si>
  <si>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</si>
  <si>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</si>
  <si>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</si>
  <si>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</si>
  <si>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</si>
  <si>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</si>
  <si>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</si>
  <si>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</si>
  <si>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</si>
  <si>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</si>
  <si>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</si>
  <si>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</si>
  <si>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</si>
  <si>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</si>
  <si>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</si>
  <si>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</si>
  <si>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</si>
  <si>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</si>
  <si>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</si>
  <si>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</si>
  <si>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</si>
  <si>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</si>
  <si>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</si>
  <si>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</si>
  <si>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</si>
  <si>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</si>
  <si>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</si>
  <si>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</si>
  <si>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</si>
  <si>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</si>
  <si>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</si>
  <si>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</si>
  <si>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</si>
  <si>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</si>
  <si>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</si>
  <si>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</si>
  <si>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</si>
  <si>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</si>
  <si>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</si>
  <si>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</si>
  <si>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</si>
  <si>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</si>
  <si>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</si>
  <si>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</si>
  <si>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</si>
  <si>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</si>
  <si>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</si>
  <si>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</si>
  <si>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</si>
  <si>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</si>
  <si>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</si>
  <si>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</si>
  <si>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</si>
  <si>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</si>
  <si>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</si>
  <si>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</si>
  <si>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</si>
  <si>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</si>
  <si>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</si>
  <si>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</si>
  <si>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</si>
  <si>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</si>
  <si>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</si>
  <si>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</si>
  <si>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</si>
  <si>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</si>
  <si>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</si>
  <si>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</si>
  <si>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</si>
  <si>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</si>
  <si>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</si>
  <si>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</si>
  <si>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</si>
  <si>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</si>
  <si>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</si>
  <si>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</si>
  <si>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</si>
  <si>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</si>
  <si>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</si>
  <si>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</si>
  <si>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</si>
  <si>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</si>
  <si>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</si>
  <si>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</si>
  <si>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</si>
  <si>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</si>
  <si>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</si>
  <si>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</si>
  <si>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</si>
  <si>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</si>
  <si>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</si>
  <si>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</si>
  <si>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</si>
  <si>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</si>
  <si>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</si>
  <si>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</si>
  <si>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</si>
  <si>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</si>
  <si>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</si>
  <si>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</si>
  <si>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</si>
  <si>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</si>
  <si>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</si>
  <si>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</si>
  <si>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</si>
  <si>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</si>
  <si>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</si>
  <si>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</si>
  <si>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</si>
  <si>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</si>
  <si>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</si>
  <si>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</si>
  <si>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</si>
  <si>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</si>
  <si>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</si>
  <si>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</si>
  <si>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</si>
  <si>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</si>
  <si>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</si>
  <si>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</si>
  <si>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</si>
  <si>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</si>
  <si>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</si>
  <si>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</si>
  <si>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</si>
  <si>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</si>
  <si>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</si>
  <si>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</si>
  <si>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</si>
  <si>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</si>
  <si>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</si>
  <si>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</si>
  <si>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</si>
  <si>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</si>
  <si>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</si>
  <si>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</si>
  <si>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</si>
  <si>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</si>
  <si>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</si>
  <si>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</si>
  <si>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</si>
  <si>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</si>
  <si>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</si>
  <si>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</si>
  <si>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</si>
  <si>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</si>
  <si>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</si>
  <si>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</si>
  <si>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</si>
  <si>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</si>
  <si>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</si>
  <si>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</si>
  <si>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</si>
  <si>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</si>
  <si>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</si>
  <si>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</si>
  <si>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</si>
  <si>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</si>
  <si>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</si>
  <si>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</si>
  <si>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</si>
  <si>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</si>
  <si>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</si>
  <si>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</si>
  <si>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</si>
  <si>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</si>
  <si>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</si>
  <si>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</si>
  <si>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</si>
  <si>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</si>
  <si>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</si>
  <si>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</si>
  <si>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</si>
  <si>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</si>
  <si>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</si>
  <si>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</si>
  <si>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</si>
  <si>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</si>
  <si>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</si>
  <si>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</si>
  <si>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</si>
  <si>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</si>
  <si>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</si>
  <si>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</si>
  <si>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</si>
  <si>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</si>
  <si>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</si>
  <si>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</si>
  <si>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</si>
  <si>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</si>
  <si>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</si>
  <si>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</si>
  <si>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</si>
  <si>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</si>
  <si>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</si>
  <si>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</si>
  <si>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</si>
  <si>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</si>
  <si>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</si>
  <si>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</si>
  <si>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</si>
  <si>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</si>
  <si>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</si>
  <si>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</si>
  <si>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</si>
  <si>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</si>
  <si>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</si>
  <si>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</si>
  <si>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</si>
  <si>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</si>
  <si>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</si>
  <si>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</si>
  <si>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</si>
  <si>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</si>
  <si>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</si>
  <si>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</si>
  <si>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</si>
  <si>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</si>
  <si>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</si>
  <si>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</si>
  <si>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</si>
  <si>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</si>
  <si>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</si>
  <si>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</si>
  <si>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</si>
  <si>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</si>
  <si>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</si>
  <si>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</si>
  <si>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</si>
  <si>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</si>
  <si>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</si>
  <si>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</si>
  <si>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</si>
  <si>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</si>
  <si>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</si>
  <si>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</si>
  <si>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</si>
  <si>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</si>
  <si>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</si>
  <si>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</si>
  <si>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</si>
  <si>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</si>
  <si>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</si>
  <si>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</si>
  <si>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</si>
  <si>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</si>
  <si>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</si>
  <si>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</si>
  <si>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</si>
  <si>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</si>
  <si>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</si>
  <si>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</si>
  <si>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</si>
  <si>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</si>
  <si>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</si>
  <si>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</si>
  <si>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</si>
  <si>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</si>
  <si>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</si>
  <si>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</si>
  <si>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</si>
  <si>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</si>
  <si>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</si>
  <si>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</si>
  <si>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</si>
  <si>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</si>
  <si>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</si>
  <si>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</si>
  <si>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</si>
  <si>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</si>
  <si>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</si>
  <si>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</si>
  <si>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</si>
  <si>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</si>
  <si>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</si>
  <si>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</si>
  <si>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</si>
  <si>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</si>
  <si>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</si>
  <si>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</si>
  <si>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</si>
  <si>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</si>
  <si>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</si>
  <si>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</si>
  <si>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</si>
  <si>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</si>
  <si>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</si>
  <si>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</si>
  <si>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</si>
  <si>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</si>
  <si>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</si>
  <si>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</si>
  <si>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</si>
  <si>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</si>
  <si>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</si>
  <si>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</si>
  <si>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</si>
  <si>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</si>
  <si>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</si>
  <si>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</si>
  <si>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</si>
  <si>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</si>
  <si>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</si>
  <si>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</si>
  <si>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</si>
  <si>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</si>
  <si>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</si>
  <si>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</si>
  <si>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</si>
  <si>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</si>
  <si>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</si>
  <si>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</si>
  <si>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</si>
  <si>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</si>
  <si>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</si>
  <si>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</si>
  <si>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</si>
  <si>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</si>
  <si>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</si>
  <si>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</si>
  <si>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</si>
  <si>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</si>
  <si>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</si>
  <si>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</si>
  <si>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</si>
  <si>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</si>
  <si>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</si>
  <si>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</si>
  <si>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</si>
  <si>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</si>
  <si>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</si>
  <si>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</si>
  <si>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</si>
  <si>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</si>
  <si>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</si>
  <si>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</si>
  <si>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</si>
  <si>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</si>
  <si>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</si>
  <si>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</si>
  <si>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</si>
  <si>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</si>
  <si>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</si>
  <si>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</si>
  <si>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</si>
  <si>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</si>
  <si>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</si>
  <si>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</si>
  <si>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</si>
  <si>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</si>
  <si>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</si>
  <si>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</si>
  <si>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</si>
  <si>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</si>
  <si>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</si>
  <si>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</si>
  <si>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</si>
  <si>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</si>
  <si>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</si>
  <si>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</si>
  <si>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</si>
  <si>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</si>
  <si>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</si>
  <si>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</si>
  <si>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</si>
  <si>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</si>
  <si>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</si>
  <si>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</si>
  <si>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</si>
  <si>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</si>
  <si>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</si>
  <si>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</si>
  <si>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</si>
  <si>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</si>
  <si>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</si>
  <si>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</si>
  <si>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</si>
  <si>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</si>
  <si>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</si>
  <si>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</si>
  <si>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</si>
  <si>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</si>
  <si>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</si>
  <si>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</si>
  <si>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</si>
  <si>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</si>
  <si>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</si>
  <si>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</si>
  <si>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</si>
  <si>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</si>
  <si>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</si>
  <si>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</si>
  <si>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</si>
  <si>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</si>
  <si>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</si>
  <si>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</si>
  <si>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</si>
  <si>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</si>
  <si>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</si>
  <si>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</si>
  <si>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</si>
  <si>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</si>
  <si>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</si>
  <si>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</si>
  <si>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</si>
  <si>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</si>
  <si>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</si>
  <si>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</si>
  <si>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</si>
  <si>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</si>
  <si>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</si>
  <si>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</si>
  <si>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</si>
  <si>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</si>
  <si>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</si>
  <si>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</si>
  <si>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</si>
  <si>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</si>
  <si>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</si>
  <si>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</si>
  <si>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</si>
  <si>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</si>
  <si>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</si>
  <si>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</si>
  <si>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</si>
  <si>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</si>
  <si>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</si>
  <si>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</si>
  <si>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</si>
  <si>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</si>
  <si>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</si>
  <si>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</si>
  <si>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</si>
  <si>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</si>
  <si>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</si>
  <si>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</si>
  <si>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</si>
  <si>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</si>
  <si>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</si>
  <si>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</si>
  <si>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</si>
  <si>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</si>
  <si>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</si>
  <si>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</si>
  <si>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</si>
  <si>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</si>
  <si>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</si>
  <si>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</si>
  <si>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</si>
  <si>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</si>
  <si>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</si>
  <si>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</si>
  <si>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</si>
  <si>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</si>
  <si>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</si>
  <si>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</si>
  <si>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</si>
  <si>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</si>
  <si>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</si>
  <si>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</si>
  <si>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</si>
  <si>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</si>
  <si>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</si>
  <si>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</si>
  <si>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</si>
  <si>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</si>
  <si>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</si>
  <si>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</si>
  <si>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</si>
  <si>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</si>
  <si>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</si>
  <si>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</si>
  <si>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</si>
  <si>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</si>
  <si>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</si>
  <si>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</si>
  <si>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</si>
  <si>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</si>
  <si>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</si>
  <si>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</si>
  <si>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</si>
  <si>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</si>
  <si>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</si>
  <si>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</si>
  <si>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</si>
  <si>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</si>
  <si>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</si>
  <si>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</si>
  <si>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</si>
  <si>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</si>
  <si>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</si>
  <si>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</si>
  <si>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</si>
  <si>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</si>
  <si>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</si>
  <si>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</si>
  <si>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</si>
  <si>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</si>
  <si>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</si>
  <si>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</si>
  <si>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</si>
  <si>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</si>
  <si>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</si>
  <si>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</si>
  <si>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</si>
  <si>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</si>
  <si>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</si>
  <si>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</si>
  <si>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</si>
  <si>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</si>
  <si>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</si>
  <si>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</si>
  <si>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</si>
  <si>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</si>
  <si>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</si>
  <si>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</si>
  <si>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</si>
  <si>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</si>
  <si>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</si>
  <si>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</si>
  <si>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</si>
  <si>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</si>
  <si>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</si>
  <si>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</si>
  <si>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</si>
  <si>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</si>
  <si>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</si>
  <si>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</si>
  <si>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</si>
  <si>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</si>
  <si>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</si>
  <si>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</si>
  <si>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</si>
  <si>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</si>
  <si>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</si>
  <si>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</si>
  <si>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</si>
  <si>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</si>
  <si>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</si>
  <si>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</si>
  <si>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</si>
  <si>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</si>
  <si>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</si>
  <si>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</si>
  <si>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</si>
  <si>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</si>
  <si>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</si>
  <si>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</si>
  <si>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</si>
  <si>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</si>
  <si>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</si>
  <si>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</si>
  <si>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</si>
  <si>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</si>
  <si>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</si>
  <si>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</si>
  <si>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</si>
  <si>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</si>
  <si>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</si>
  <si>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</si>
  <si>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</si>
  <si>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</si>
  <si>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</si>
  <si>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</si>
  <si>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</si>
  <si>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</si>
  <si>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</si>
  <si>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</si>
  <si>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</si>
  <si>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</si>
  <si>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</si>
  <si>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</si>
  <si>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</si>
  <si>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</si>
  <si>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</si>
  <si>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</si>
  <si>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</si>
  <si>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</si>
  <si>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</si>
  <si>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</si>
  <si>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</si>
  <si>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</si>
  <si>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</si>
  <si>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</si>
  <si>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</si>
  <si>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</si>
  <si>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</si>
  <si>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</si>
  <si>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</si>
  <si>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</si>
  <si>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</si>
  <si>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</si>
  <si>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</si>
  <si>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</si>
  <si>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</si>
  <si>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</si>
  <si>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</si>
  <si>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</si>
  <si>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</si>
  <si>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</si>
  <si>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</si>
  <si>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</si>
  <si>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</si>
  <si>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</si>
  <si>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</si>
  <si>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</si>
  <si>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</si>
  <si>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</si>
  <si>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</si>
  <si>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</si>
  <si>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</si>
  <si>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</si>
  <si>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</si>
  <si>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</si>
  <si>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</si>
  <si>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</si>
  <si>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</si>
  <si>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</si>
  <si>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</si>
  <si>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</si>
  <si>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</si>
  <si>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</si>
  <si>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</si>
  <si>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</si>
  <si>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</si>
  <si>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</si>
  <si>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</si>
  <si>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</si>
  <si>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</si>
  <si>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</si>
  <si>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</si>
  <si>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</si>
  <si>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</si>
  <si>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</si>
  <si>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</si>
  <si>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</si>
  <si>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</si>
  <si>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</si>
  <si>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</si>
  <si>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</si>
  <si>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</si>
  <si>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</si>
  <si>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</si>
  <si>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</si>
  <si>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</si>
  <si>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</si>
  <si>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</si>
  <si>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</si>
  <si>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</si>
  <si>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</si>
  <si>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</si>
  <si>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</si>
  <si>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</si>
  <si>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</si>
  <si>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</si>
  <si>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</si>
  <si>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</si>
  <si>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</si>
  <si>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</si>
  <si>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</si>
  <si>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</si>
  <si>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</si>
  <si>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</si>
  <si>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</si>
  <si>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</si>
  <si>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</si>
  <si>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</si>
  <si>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</si>
  <si>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</si>
  <si>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</si>
  <si>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</si>
  <si>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</si>
  <si>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</si>
  <si>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</si>
  <si>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</si>
  <si>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</si>
  <si>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</si>
  <si>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</si>
  <si>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</si>
  <si>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</si>
  <si>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</si>
  <si>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</si>
  <si>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</si>
  <si>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</si>
  <si>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</si>
  <si>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</si>
  <si>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</si>
  <si>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</si>
  <si>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</si>
  <si>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</si>
  <si>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</si>
  <si>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</si>
  <si>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</si>
  <si>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</si>
  <si>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</si>
  <si>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</si>
  <si>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</si>
  <si>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</si>
  <si>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</si>
  <si>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</si>
  <si>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</si>
  <si>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</si>
  <si>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</si>
  <si>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</si>
  <si>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</si>
  <si>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</si>
  <si>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</si>
  <si>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</si>
  <si>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</si>
  <si>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</si>
  <si>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</si>
  <si>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</si>
  <si>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</si>
  <si>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</si>
  <si>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</si>
  <si>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</si>
  <si>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</si>
  <si>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</si>
  <si>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</si>
  <si>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</si>
  <si>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</si>
  <si>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</si>
  <si>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</si>
  <si>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</si>
  <si>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</si>
  <si>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</si>
  <si>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</si>
  <si>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</si>
  <si>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</si>
  <si>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</si>
  <si>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</si>
  <si>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</si>
  <si>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</si>
  <si>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</si>
  <si>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</si>
  <si>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</si>
  <si>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</si>
  <si>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</si>
  <si>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</si>
  <si>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</si>
  <si>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</si>
  <si>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</si>
  <si>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</si>
  <si>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</si>
  <si>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</si>
  <si>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</si>
  <si>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</si>
  <si>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</si>
  <si>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</si>
  <si>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</si>
  <si>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</si>
  <si>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</si>
  <si>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</si>
  <si>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</si>
  <si>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</si>
  <si>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</si>
  <si>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</si>
  <si>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</si>
  <si>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</si>
  <si>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</si>
  <si>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</si>
  <si>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</si>
  <si>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</si>
  <si>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</si>
  <si>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</si>
  <si>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</si>
  <si>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</si>
  <si>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</si>
  <si>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</si>
  <si>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</si>
  <si>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</si>
  <si>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</si>
  <si>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</si>
  <si>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</si>
  <si>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</si>
  <si>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</si>
  <si>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</si>
  <si>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</si>
  <si>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</si>
  <si>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</si>
  <si>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</si>
  <si>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</si>
  <si>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</si>
  <si>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</si>
  <si>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</si>
  <si>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</si>
  <si>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</si>
  <si>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</si>
  <si>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</si>
  <si>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</si>
  <si>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</si>
  <si>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</si>
  <si>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</si>
  <si>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</si>
  <si>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</si>
  <si>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</si>
  <si>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</si>
  <si>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</si>
  <si>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</si>
  <si>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</si>
  <si>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</si>
  <si>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</si>
  <si>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</si>
  <si>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</si>
  <si>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</si>
  <si>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</si>
  <si>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</si>
  <si>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</si>
  <si>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</si>
  <si>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</si>
  <si>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</si>
  <si>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</si>
  <si>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</si>
  <si>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</si>
  <si>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</si>
  <si>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</si>
  <si>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</si>
  <si>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</si>
  <si>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</si>
  <si>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</si>
  <si>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</si>
  <si>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</si>
  <si>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</si>
  <si>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</si>
  <si>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</si>
  <si>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</si>
  <si>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</si>
  <si>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</si>
  <si>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</si>
  <si>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</si>
  <si>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</si>
  <si>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</si>
  <si>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</si>
  <si>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</si>
  <si>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</si>
  <si>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</si>
  <si>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</si>
  <si>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</si>
  <si>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</si>
  <si>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</si>
  <si>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</si>
  <si>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</si>
  <si>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</si>
  <si>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</si>
  <si>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</si>
  <si>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</si>
  <si>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</si>
  <si>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</si>
  <si>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</si>
  <si>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</si>
  <si>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</si>
  <si>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</si>
  <si>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</si>
  <si>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</si>
  <si>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</si>
  <si>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</si>
  <si>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</si>
  <si>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</si>
  <si>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</si>
  <si>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</si>
  <si>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</si>
  <si>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</si>
  <si>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</si>
  <si>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</si>
  <si>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</si>
  <si>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</si>
  <si>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</si>
  <si>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</si>
  <si>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</si>
  <si>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</si>
  <si>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</si>
  <si>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</si>
  <si>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</si>
  <si>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</si>
  <si>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</si>
  <si>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</si>
  <si>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</si>
  <si>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</si>
  <si>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</si>
  <si>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</si>
  <si>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</si>
  <si>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</si>
  <si>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</si>
  <si>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</si>
  <si>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</si>
  <si>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</si>
  <si>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</si>
  <si>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</si>
  <si>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</si>
  <si>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</si>
  <si>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</si>
  <si>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</si>
  <si>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</si>
  <si>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</si>
  <si>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</si>
  <si>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</si>
  <si>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</si>
  <si>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</si>
  <si>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</si>
  <si>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</si>
  <si>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</si>
  <si>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</si>
  <si>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</si>
  <si>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</si>
  <si>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</si>
  <si>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</si>
  <si>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</si>
  <si>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</si>
  <si>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</si>
  <si>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</si>
  <si>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</si>
  <si>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</si>
  <si>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</si>
  <si>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</si>
  <si>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</si>
  <si>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</si>
  <si>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</si>
  <si>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</si>
  <si>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</si>
  <si>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</si>
  <si>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</si>
  <si>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</si>
  <si>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</si>
  <si>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</si>
  <si>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</si>
  <si>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</si>
  <si>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</si>
  <si>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</si>
  <si>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</si>
  <si>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</si>
  <si>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</si>
  <si>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</si>
  <si>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</si>
  <si>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</si>
  <si>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</si>
  <si>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</si>
  <si>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</si>
  <si>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</si>
  <si>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</si>
  <si>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</si>
  <si>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</si>
  <si>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</si>
  <si>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</si>
  <si>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</si>
  <si>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</si>
  <si>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</si>
  <si>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</si>
  <si>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</si>
  <si>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</si>
  <si>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</si>
  <si>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</si>
  <si>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</si>
  <si>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</si>
  <si>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</si>
  <si>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</si>
  <si>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</si>
  <si>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</si>
  <si>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</si>
  <si>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</si>
  <si>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</si>
  <si>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</si>
  <si>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</si>
  <si>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</si>
  <si>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</si>
  <si>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</si>
  <si>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</si>
  <si>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</si>
  <si>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</si>
  <si>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</si>
  <si>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</si>
  <si>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</si>
  <si>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</si>
  <si>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</si>
  <si>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</si>
  <si>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</si>
  <si>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</si>
  <si>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</si>
  <si>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</si>
  <si>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</si>
  <si>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</si>
  <si>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</si>
  <si>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</si>
  <si>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</si>
  <si>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</si>
  <si>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</si>
  <si>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</si>
  <si>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</si>
  <si>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</si>
  <si>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</si>
  <si>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</si>
  <si>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</si>
  <si>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</si>
  <si>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</si>
  <si>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</si>
  <si>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</si>
  <si>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</si>
  <si>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</si>
  <si>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</si>
  <si>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</si>
  <si>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</si>
  <si>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</si>
  <si>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</si>
  <si>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</si>
  <si>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</si>
  <si>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</si>
  <si>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</si>
  <si>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</si>
  <si>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</si>
  <si>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</si>
  <si>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</si>
  <si>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</si>
  <si>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</si>
  <si>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</si>
  <si>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</si>
  <si>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</si>
  <si>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</si>
  <si>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</si>
  <si>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</si>
  <si>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</si>
  <si>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</si>
  <si>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</si>
  <si>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</si>
  <si>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</si>
  <si>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</si>
  <si>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</si>
  <si>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</si>
  <si>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</si>
  <si>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</si>
  <si>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</si>
  <si>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</si>
  <si>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</si>
  <si>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</si>
  <si>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</si>
  <si>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</si>
  <si>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</si>
  <si>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</si>
  <si>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</si>
  <si>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</si>
  <si>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</si>
  <si>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</si>
  <si>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</si>
  <si>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</si>
  <si>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</si>
  <si>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</si>
  <si>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</si>
  <si>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</si>
  <si>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</si>
  <si>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</si>
  <si>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</si>
  <si>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</si>
  <si>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</si>
  <si>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</si>
  <si>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</si>
  <si>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</si>
  <si>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</si>
  <si>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</si>
  <si>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</si>
  <si>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</si>
  <si>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</si>
  <si>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</si>
  <si>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</si>
  <si>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</si>
  <si>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</si>
  <si>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</si>
  <si>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</si>
  <si>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</si>
  <si>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</si>
  <si>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</si>
  <si>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</si>
  <si>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</si>
  <si>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</si>
  <si>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</si>
  <si>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</si>
  <si>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</si>
  <si>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</si>
  <si>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</si>
  <si>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</si>
  <si>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</si>
  <si>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</si>
  <si>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</si>
  <si>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</si>
  <si>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</si>
  <si>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</si>
  <si>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</si>
  <si>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</si>
  <si>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</si>
  <si>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</si>
  <si>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</si>
  <si>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</si>
  <si>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</si>
  <si>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</si>
  <si>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</si>
  <si>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</si>
  <si>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</si>
  <si>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</si>
  <si>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</si>
  <si>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</si>
  <si>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</si>
  <si>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</si>
  <si>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</si>
  <si>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</si>
  <si>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</si>
  <si>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</si>
  <si>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</si>
  <si>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</si>
  <si>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</si>
  <si>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</si>
  <si>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</si>
  <si>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</si>
  <si>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</si>
  <si>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</si>
  <si>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</si>
  <si>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</si>
  <si>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</si>
  <si>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</si>
  <si>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</si>
  <si>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</si>
  <si>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</si>
  <si>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</si>
  <si>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</si>
  <si>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</si>
  <si>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</si>
  <si>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</si>
  <si>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</si>
  <si>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</si>
  <si>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</si>
  <si>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</si>
  <si>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</si>
  <si>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</si>
  <si>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</si>
  <si>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</si>
  <si>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</si>
  <si>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</si>
  <si>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</si>
  <si>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</si>
  <si>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</si>
  <si>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</si>
  <si>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</si>
  <si>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</si>
  <si>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</si>
  <si>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</si>
  <si>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</si>
  <si>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</si>
  <si>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</si>
  <si>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</si>
  <si>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</si>
  <si>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</si>
  <si>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</si>
  <si>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</si>
  <si>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</si>
  <si>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</si>
  <si>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</si>
  <si>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</si>
  <si>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</si>
  <si>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</si>
  <si>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</si>
  <si>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</si>
  <si>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</si>
  <si>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</si>
  <si>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</si>
  <si>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</si>
  <si>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</si>
  <si>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</si>
  <si>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</si>
  <si>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</si>
  <si>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</si>
  <si>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</si>
  <si>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</si>
  <si>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</si>
  <si>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</si>
  <si>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</si>
  <si>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</si>
  <si>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</si>
  <si>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</si>
  <si>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</si>
  <si>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</si>
  <si>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</si>
  <si>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</si>
  <si>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</si>
  <si>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</si>
  <si>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</si>
  <si>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</si>
  <si>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</si>
  <si>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</si>
  <si>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</si>
  <si>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</si>
  <si>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</si>
  <si>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</si>
  <si>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</si>
  <si>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</si>
  <si>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</si>
  <si>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</si>
  <si>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</si>
  <si>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</si>
  <si>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</si>
  <si>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</si>
  <si>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</si>
  <si>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</si>
  <si>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</si>
  <si>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</si>
  <si>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</si>
  <si>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</si>
  <si>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</si>
  <si>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</si>
  <si>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</si>
  <si>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</si>
  <si>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</si>
  <si>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</si>
  <si>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</si>
  <si>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</si>
  <si>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</si>
  <si>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</si>
  <si>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</si>
  <si>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</si>
  <si>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</si>
  <si>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</si>
  <si>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</si>
  <si>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</si>
  <si>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</si>
  <si>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</si>
  <si>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</si>
  <si>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</si>
  <si>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</si>
  <si>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</si>
  <si>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</si>
  <si>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</si>
  <si>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</si>
  <si>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</si>
  <si>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</si>
  <si>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</si>
  <si>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</si>
  <si>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</si>
  <si>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</si>
  <si>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</si>
  <si>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</si>
  <si>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</si>
  <si>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</si>
  <si>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</si>
  <si>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</si>
  <si>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</si>
  <si>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</si>
  <si>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</si>
  <si>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</si>
  <si>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</si>
  <si>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</si>
  <si>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</si>
  <si>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</si>
  <si>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</si>
  <si>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</si>
  <si>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</si>
  <si>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</si>
  <si>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</si>
  <si>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</si>
  <si>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</si>
  <si>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</si>
  <si>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</si>
  <si>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</si>
  <si>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</si>
  <si>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</si>
  <si>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</si>
  <si>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</si>
  <si>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</si>
  <si>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</si>
  <si>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</si>
  <si>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</si>
  <si>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</si>
  <si>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</si>
  <si>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</si>
  <si>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</si>
  <si>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</si>
  <si>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</si>
  <si>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</si>
  <si>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</si>
  <si>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</si>
  <si>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</si>
  <si>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</si>
  <si>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</si>
  <si>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</si>
  <si>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</si>
  <si>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</si>
  <si>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</si>
  <si>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</si>
  <si>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</si>
  <si>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</si>
  <si>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</si>
  <si>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</si>
  <si>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</si>
  <si>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</si>
  <si>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</si>
  <si>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</si>
  <si>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</si>
  <si>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</si>
  <si>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</si>
  <si>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</si>
  <si>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</si>
  <si>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</si>
  <si>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</si>
  <si>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</si>
  <si>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</si>
  <si>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</si>
  <si>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</si>
  <si>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</si>
  <si>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</si>
  <si>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</si>
  <si>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</si>
  <si>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</si>
  <si>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</si>
  <si>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</si>
  <si>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</si>
  <si>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</si>
  <si>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</si>
  <si>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</si>
  <si>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</si>
  <si>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</si>
  <si>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</si>
  <si>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</si>
  <si>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</si>
  <si>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</si>
  <si>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</si>
  <si>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</si>
  <si>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</si>
  <si>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</si>
  <si>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</si>
  <si>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</si>
  <si>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</si>
  <si>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</si>
  <si>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</si>
  <si>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</si>
  <si>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</si>
  <si>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</si>
  <si>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</si>
  <si>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</si>
  <si>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</si>
  <si>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</si>
  <si>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</si>
  <si>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</si>
  <si>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</si>
  <si>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</si>
  <si>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</si>
  <si>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</si>
  <si>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</si>
  <si>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</si>
  <si>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</si>
  <si>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</si>
  <si>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</si>
  <si>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</si>
  <si>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</si>
  <si>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</si>
  <si>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</si>
  <si>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</si>
  <si>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</si>
  <si>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</si>
  <si>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</si>
  <si>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</si>
  <si>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</si>
  <si>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</si>
  <si>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</si>
  <si>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</si>
  <si>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</si>
  <si>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</si>
  <si>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</si>
  <si>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</si>
  <si>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</si>
  <si>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</si>
  <si>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</si>
  <si>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</si>
  <si>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</si>
  <si>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</si>
  <si>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</si>
  <si>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</si>
  <si>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</si>
  <si>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</si>
  <si>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</si>
  <si>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</si>
  <si>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</si>
  <si>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</si>
  <si>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</si>
  <si>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</si>
  <si>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</si>
  <si>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</si>
  <si>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</si>
  <si>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</si>
  <si>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</si>
  <si>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</si>
  <si>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</si>
  <si>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</si>
  <si>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</si>
  <si>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</si>
  <si>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</si>
  <si>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</si>
  <si>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</si>
  <si>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</si>
  <si>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</si>
  <si>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</si>
  <si>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</si>
  <si>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</si>
  <si>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</si>
  <si>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</si>
  <si>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</si>
  <si>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</si>
  <si>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</si>
  <si>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</si>
  <si>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</si>
  <si>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</si>
  <si>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</si>
  <si>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</si>
  <si>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</si>
  <si>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</si>
  <si>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</si>
  <si>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</si>
  <si>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</si>
  <si>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</si>
  <si>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</si>
  <si>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</si>
  <si>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</si>
  <si>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</si>
  <si>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</si>
  <si>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</si>
  <si>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</si>
  <si>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</si>
  <si>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</si>
  <si>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</si>
  <si>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</si>
  <si>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</si>
  <si>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</si>
  <si>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</si>
  <si>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</si>
  <si>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</si>
  <si>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</si>
  <si>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</si>
  <si>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</si>
  <si>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</si>
  <si>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</si>
  <si>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</si>
  <si>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</si>
  <si>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</si>
  <si>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</si>
  <si>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</si>
  <si>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</si>
  <si>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</si>
  <si>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</si>
  <si>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</si>
  <si>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</si>
  <si>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</si>
  <si>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</si>
  <si>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</si>
  <si>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</si>
  <si>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</si>
  <si>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</si>
  <si>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</si>
  <si>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</si>
  <si>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</si>
  <si>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</si>
  <si>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</si>
  <si>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</si>
  <si>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</si>
  <si>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</si>
  <si>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</si>
  <si>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</si>
  <si>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</si>
  <si>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</si>
  <si>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</si>
  <si>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</si>
  <si>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</si>
  <si>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</si>
  <si>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</si>
  <si>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</si>
  <si>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</si>
  <si>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</si>
  <si>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</si>
  <si>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</si>
  <si>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</si>
  <si>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</si>
  <si>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</si>
  <si>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</si>
  <si>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</si>
  <si>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</si>
  <si>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</si>
  <si>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</si>
  <si>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</si>
  <si>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</si>
  <si>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</si>
  <si>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</si>
  <si>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</si>
  <si>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</si>
  <si>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</si>
  <si>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</si>
  <si>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</si>
  <si>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</si>
  <si>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</si>
  <si>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</si>
  <si>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</si>
  <si>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</si>
  <si>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</si>
  <si>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</si>
  <si>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</si>
  <si>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</si>
  <si>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</si>
  <si>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</si>
  <si>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</si>
  <si>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</si>
  <si>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</si>
  <si>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</si>
  <si>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</si>
  <si>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</si>
  <si>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</si>
  <si>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</si>
  <si>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</si>
  <si>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</si>
  <si>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</si>
  <si>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</si>
  <si>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</si>
  <si>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</si>
  <si>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</si>
  <si>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</si>
  <si>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</si>
  <si>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</si>
  <si>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</si>
  <si>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</si>
  <si>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</si>
  <si>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</si>
  <si>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</si>
  <si>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</si>
  <si>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</si>
  <si>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</si>
  <si>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</si>
  <si>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</si>
  <si>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</si>
  <si>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</si>
  <si>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</si>
  <si>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</si>
  <si>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</si>
  <si>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</si>
  <si>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</si>
  <si>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</si>
  <si>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</si>
  <si>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</si>
  <si>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</si>
  <si>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</si>
  <si>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</si>
  <si>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</si>
  <si>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</si>
  <si>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</si>
  <si>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</si>
  <si>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</si>
  <si>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</si>
  <si>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</si>
  <si>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</si>
  <si>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</si>
  <si>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</si>
  <si>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</si>
  <si>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</si>
  <si>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</si>
  <si>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</si>
  <si>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</si>
  <si>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</si>
  <si>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</si>
  <si>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</si>
  <si>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</si>
  <si>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</si>
  <si>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</si>
  <si>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</si>
  <si>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</si>
  <si>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</si>
  <si>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</si>
  <si>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</si>
  <si>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</si>
  <si>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</si>
  <si>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</si>
  <si>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</si>
  <si>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</si>
  <si>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</si>
  <si>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</si>
  <si>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</si>
  <si>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</si>
  <si>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</si>
  <si>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</si>
  <si>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</si>
  <si>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</si>
  <si>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</si>
  <si>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</si>
  <si>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</si>
  <si>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</si>
  <si>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</si>
  <si>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</si>
  <si>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</si>
  <si>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</si>
  <si>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</si>
  <si>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</si>
  <si>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</si>
  <si>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</si>
  <si>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</si>
  <si>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</si>
  <si>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</si>
  <si>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</si>
  <si>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</si>
  <si>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</si>
  <si>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</si>
  <si>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</si>
  <si>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</si>
  <si>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</si>
  <si>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</si>
  <si>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</si>
  <si>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</si>
  <si>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</si>
  <si>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</si>
  <si>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</si>
  <si>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</si>
  <si>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</si>
  <si>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</si>
  <si>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</si>
  <si>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</si>
  <si>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</si>
  <si>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</si>
  <si>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</si>
  <si>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</si>
  <si>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</si>
  <si>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</si>
  <si>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</si>
  <si>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</si>
  <si>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</si>
  <si>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</si>
  <si>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</si>
  <si>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</si>
  <si>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</si>
  <si>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</si>
  <si>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</si>
  <si>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</si>
  <si>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</si>
  <si>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</si>
  <si>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</si>
  <si>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</si>
  <si>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</si>
  <si>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</si>
  <si>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</si>
  <si>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</si>
  <si>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</si>
  <si>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</si>
  <si>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</si>
  <si>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</si>
  <si>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</si>
  <si>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</si>
  <si>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</si>
  <si>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</si>
  <si>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</si>
  <si>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</si>
  <si>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</si>
  <si>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</si>
  <si>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</si>
  <si>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</si>
  <si>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</si>
  <si>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</si>
  <si>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</si>
  <si>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</si>
  <si>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</si>
  <si>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</si>
  <si>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</si>
  <si>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</si>
  <si>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</si>
  <si>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</si>
  <si>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</si>
  <si>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</si>
  <si>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</si>
  <si>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</si>
  <si>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</si>
  <si>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</si>
  <si>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</si>
  <si>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</si>
  <si>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</si>
  <si>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</si>
  <si>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</si>
  <si>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</si>
  <si>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</si>
  <si>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</si>
  <si>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</si>
  <si>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</si>
  <si>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</si>
  <si>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</si>
  <si>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</si>
  <si>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</si>
  <si>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</si>
  <si>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</si>
  <si>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</si>
  <si>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</si>
  <si>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</si>
  <si>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</si>
  <si>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</si>
  <si>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</si>
  <si>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</si>
  <si>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</si>
  <si>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</si>
  <si>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</si>
  <si>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</si>
  <si>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</si>
  <si>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</si>
  <si>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</si>
  <si>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</si>
  <si>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</si>
  <si>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</si>
  <si>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</si>
  <si>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</si>
  <si>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</si>
  <si>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</si>
  <si>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</si>
  <si>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</si>
  <si>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</si>
  <si>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</si>
  <si>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</si>
  <si>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</si>
  <si>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</si>
  <si>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</si>
  <si>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</si>
  <si>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</si>
  <si>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</si>
  <si>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</si>
  <si>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</si>
  <si>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</si>
  <si>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</si>
  <si>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</si>
  <si>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</si>
  <si>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</si>
  <si>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</si>
  <si>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</si>
  <si>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</si>
  <si>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</si>
  <si>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</si>
  <si>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</si>
  <si>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</si>
  <si>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</si>
  <si>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</si>
  <si>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</si>
  <si>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</si>
  <si>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</si>
  <si>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</si>
  <si>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</si>
  <si>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</si>
  <si>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</si>
  <si>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</si>
  <si>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</si>
  <si>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</si>
  <si>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</si>
  <si>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</si>
  <si>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</si>
  <si>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</si>
  <si>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</si>
  <si>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</si>
  <si>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</si>
  <si>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</si>
  <si>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</si>
  <si>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</si>
  <si>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</si>
  <si>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</si>
  <si>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</si>
  <si>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</si>
  <si>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</si>
  <si>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</si>
  <si>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</si>
  <si>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</si>
  <si>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</si>
  <si>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</si>
  <si>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</si>
  <si>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</si>
  <si>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</si>
  <si>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</si>
  <si>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</si>
  <si>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</si>
  <si>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</si>
  <si>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</si>
  <si>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</si>
  <si>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</si>
  <si>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</si>
  <si>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</si>
  <si>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</si>
  <si>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</si>
  <si>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</si>
  <si>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</si>
  <si>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</si>
  <si>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</si>
  <si>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</si>
  <si>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</si>
  <si>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</si>
  <si>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</si>
  <si>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</si>
  <si>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</si>
  <si>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</si>
  <si>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</si>
  <si>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</si>
  <si>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</si>
  <si>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</si>
  <si>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</si>
  <si>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</si>
  <si>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</si>
  <si>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</si>
  <si>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</si>
  <si>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</si>
  <si>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</si>
  <si>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</si>
  <si>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</si>
  <si>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</si>
  <si>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</si>
  <si>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</si>
  <si>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</si>
  <si>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</si>
  <si>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</si>
  <si>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</si>
  <si>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</si>
  <si>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</si>
  <si>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</si>
  <si>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</si>
  <si>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</si>
  <si>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</si>
  <si>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</si>
  <si>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</si>
  <si>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</si>
  <si>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</si>
  <si>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</si>
  <si>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</si>
  <si>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</si>
  <si>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</si>
  <si>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</si>
  <si>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</si>
  <si>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</si>
  <si>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</si>
  <si>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</si>
  <si>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</si>
  <si>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</si>
  <si>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</si>
  <si>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</si>
  <si>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</si>
  <si>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</si>
  <si>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</si>
  <si>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</si>
  <si>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</si>
  <si>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</si>
  <si>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</si>
  <si>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</si>
  <si>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</si>
  <si>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</si>
  <si>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</si>
  <si>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</si>
  <si>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</si>
  <si>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</si>
  <si>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</si>
  <si>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</si>
  <si>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</si>
  <si>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</si>
  <si>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</si>
  <si>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</si>
  <si>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</si>
  <si>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</si>
  <si>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</si>
  <si>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</si>
  <si>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</si>
  <si>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</si>
  <si>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</si>
  <si>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</si>
  <si>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</si>
  <si>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</si>
  <si>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</si>
  <si>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</si>
  <si>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</si>
  <si>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</si>
  <si>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</si>
  <si>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</si>
  <si>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</si>
  <si>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</si>
  <si>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</si>
  <si>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</si>
  <si>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</si>
  <si>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</si>
  <si>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</si>
  <si>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</si>
  <si>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</si>
  <si>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</si>
  <si>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</si>
  <si>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</si>
  <si>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</si>
  <si>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</si>
  <si>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</si>
  <si>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</si>
  <si>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</si>
  <si>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</si>
  <si>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</si>
  <si>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</si>
  <si>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</si>
  <si>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</si>
  <si>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</si>
  <si>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</si>
  <si>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</si>
  <si>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</si>
  <si>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</si>
  <si>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</si>
  <si>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</si>
  <si>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</si>
  <si>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</si>
  <si>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</si>
  <si>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</si>
  <si>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</si>
  <si>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</si>
  <si>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</si>
  <si>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</si>
  <si>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</si>
  <si>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</si>
  <si>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</si>
  <si>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</si>
  <si>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</si>
  <si>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</si>
  <si>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</si>
  <si>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</si>
  <si>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</si>
  <si>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</si>
  <si>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</si>
  <si>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</si>
  <si>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</si>
  <si>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</si>
  <si>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</si>
  <si>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</si>
  <si>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</si>
  <si>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</si>
  <si>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</si>
  <si>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</si>
  <si>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</si>
  <si>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</si>
  <si>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</si>
  <si>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</si>
  <si>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</si>
  <si>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</si>
  <si>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</si>
  <si>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</si>
  <si>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</si>
  <si>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</si>
  <si>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</si>
  <si>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</si>
  <si>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</si>
  <si>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</si>
  <si>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</si>
  <si>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</si>
  <si>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</si>
  <si>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</si>
  <si>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</si>
  <si>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</si>
  <si>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</si>
  <si>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</si>
  <si>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</si>
  <si>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</si>
  <si>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</si>
  <si>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</si>
  <si>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</si>
  <si>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</si>
  <si>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</si>
  <si>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</si>
  <si>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</si>
  <si>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</si>
  <si>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</si>
  <si>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</si>
  <si>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</si>
  <si>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</si>
  <si>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</si>
  <si>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</si>
  <si>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</si>
  <si>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</si>
  <si>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</si>
  <si>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</si>
  <si>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</si>
  <si>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</si>
  <si>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</si>
  <si>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</si>
  <si>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</si>
  <si>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</si>
  <si>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</si>
  <si>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</si>
  <si>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</si>
  <si>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</si>
  <si>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</si>
  <si>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</si>
  <si>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</si>
  <si>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</si>
  <si>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</si>
  <si>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</si>
  <si>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</si>
  <si>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</si>
  <si>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</si>
  <si>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</si>
  <si>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</si>
  <si>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</si>
  <si>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</si>
  <si>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</si>
  <si>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</si>
  <si>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</si>
  <si>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</si>
  <si>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</si>
  <si>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</si>
  <si>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</si>
  <si>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</si>
  <si>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</si>
  <si>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</si>
  <si>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</si>
  <si>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</si>
  <si>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</si>
  <si>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</si>
  <si>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</si>
  <si>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</si>
  <si>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</si>
  <si>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</si>
  <si>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</si>
  <si>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</si>
  <si>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</si>
  <si>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</si>
  <si>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</si>
  <si>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</si>
  <si>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</si>
  <si>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</si>
  <si>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</si>
  <si>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</si>
  <si>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</si>
  <si>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</si>
  <si>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</si>
  <si>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</si>
  <si>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</si>
  <si>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</si>
  <si>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</si>
  <si>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</si>
  <si>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</si>
  <si>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</si>
  <si>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</si>
  <si>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</si>
  <si>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</si>
  <si>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</si>
  <si>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</si>
  <si>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</si>
  <si>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</si>
  <si>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</si>
  <si>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</si>
  <si>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</si>
  <si>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</si>
  <si>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</si>
  <si>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</si>
  <si>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</si>
  <si>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</si>
  <si>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</si>
  <si>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</si>
  <si>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</si>
  <si>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</si>
  <si>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</si>
  <si>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</si>
  <si>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</si>
  <si>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</si>
  <si>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</si>
  <si>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</si>
  <si>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</si>
  <si>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</si>
  <si>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</si>
  <si>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</si>
  <si>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</si>
  <si>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</si>
  <si>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</si>
  <si>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</si>
  <si>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</si>
  <si>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</si>
  <si>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</si>
  <si>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</si>
  <si>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</si>
  <si>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</si>
  <si>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</si>
  <si>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</si>
  <si>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</si>
  <si>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</si>
  <si>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</si>
  <si>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</si>
  <si>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</si>
  <si>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</si>
  <si>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</si>
  <si>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</si>
  <si>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</si>
  <si>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</si>
  <si>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</si>
  <si>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</si>
  <si>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</si>
  <si>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</si>
  <si>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</si>
  <si>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</si>
  <si>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</si>
  <si>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</si>
  <si>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</si>
  <si>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</si>
  <si>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</si>
  <si>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</si>
  <si>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</si>
  <si>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</si>
  <si>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</si>
  <si>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</si>
  <si>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</si>
  <si>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</si>
  <si>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</si>
  <si>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</si>
  <si>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</si>
  <si>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</si>
  <si>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</si>
  <si>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</si>
  <si>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</si>
  <si>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</si>
  <si>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</si>
  <si>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</si>
  <si>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</si>
  <si>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</si>
  <si>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</si>
  <si>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</si>
  <si>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</si>
  <si>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</si>
  <si>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</si>
  <si>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</si>
  <si>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</si>
  <si>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</si>
  <si>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</si>
  <si>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</si>
  <si>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</si>
  <si>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</si>
  <si>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</si>
  <si>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</si>
  <si>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</si>
  <si>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</si>
  <si>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</si>
  <si>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</si>
  <si>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</si>
  <si>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</si>
  <si>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</si>
  <si>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</si>
  <si>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</si>
  <si>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</si>
  <si>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</si>
  <si>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</si>
  <si>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</si>
  <si>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</si>
  <si>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</si>
  <si>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</si>
  <si>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</si>
  <si>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</si>
  <si>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</si>
  <si>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</si>
  <si>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</si>
  <si>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</si>
  <si>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</si>
  <si>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</si>
  <si>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</si>
  <si>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</si>
  <si>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</si>
  <si>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</si>
  <si>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</si>
  <si>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</si>
  <si>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</si>
  <si>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</si>
  <si>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</si>
  <si>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</si>
  <si>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</si>
  <si>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</si>
  <si>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</si>
  <si>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</si>
  <si>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</si>
  <si>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</si>
  <si>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</si>
  <si>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</si>
  <si>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</si>
  <si>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</si>
  <si>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</si>
  <si>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</si>
  <si>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</si>
  <si>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</si>
  <si>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</si>
  <si>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</si>
  <si>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</si>
  <si>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</si>
  <si>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</si>
  <si>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</si>
  <si>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</si>
  <si>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</si>
  <si>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</si>
  <si>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</si>
  <si>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</si>
  <si>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</si>
  <si>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</si>
  <si>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</si>
  <si>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</si>
  <si>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</si>
  <si>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</si>
  <si>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</si>
  <si>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</si>
  <si>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</si>
  <si>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</si>
  <si>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</si>
  <si>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</si>
  <si>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</si>
  <si>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</si>
  <si>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</si>
  <si>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</si>
  <si>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</si>
  <si>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</si>
  <si>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</si>
  <si>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</si>
  <si>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</si>
  <si>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</si>
  <si>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</si>
  <si>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</si>
  <si>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</si>
  <si>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</si>
  <si>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</si>
  <si>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</si>
  <si>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</si>
  <si>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</si>
  <si>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</si>
  <si>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</si>
  <si>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</si>
  <si>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</si>
  <si>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</si>
  <si>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</si>
  <si>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</si>
  <si>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</si>
  <si>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</si>
  <si>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</si>
  <si>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</si>
  <si>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</si>
  <si>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</si>
  <si>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</si>
  <si>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</si>
  <si>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</si>
  <si>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</si>
  <si>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</si>
  <si>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</si>
  <si>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</si>
  <si>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</si>
  <si>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</si>
  <si>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</si>
  <si>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</si>
  <si>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</si>
  <si>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</si>
  <si>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</si>
  <si>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</si>
  <si>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</si>
  <si>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</si>
  <si>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</si>
  <si>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</si>
  <si>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</si>
  <si>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</si>
  <si>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</si>
  <si>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</si>
  <si>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</si>
  <si>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</si>
  <si>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</si>
  <si>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</si>
  <si>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</si>
  <si>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</si>
  <si>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</si>
  <si>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</si>
  <si>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</si>
  <si>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</si>
  <si>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</si>
  <si>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</si>
  <si>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</si>
  <si>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</si>
  <si>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</si>
  <si>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</si>
  <si>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</si>
  <si>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</si>
  <si>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</si>
  <si>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</si>
  <si>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</si>
  <si>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</si>
  <si>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</si>
  <si>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</si>
  <si>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</si>
  <si>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</si>
  <si>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</si>
  <si>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</si>
  <si>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</si>
  <si>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</si>
  <si>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</si>
  <si>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</si>
  <si>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</si>
  <si>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</si>
  <si>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</si>
  <si>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</si>
  <si>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</si>
  <si>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</si>
  <si>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</si>
  <si>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</si>
  <si>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</si>
  <si>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</si>
  <si>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</si>
  <si>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</si>
  <si>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</si>
  <si>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</si>
  <si>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</si>
  <si>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</si>
  <si>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</si>
  <si>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</si>
  <si>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</si>
  <si>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</si>
  <si>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</si>
  <si>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</si>
  <si>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</si>
  <si>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</si>
  <si>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</si>
  <si>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</si>
  <si>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</si>
  <si>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</si>
  <si>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</si>
  <si>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</si>
  <si>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</si>
  <si>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</si>
  <si>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</si>
  <si>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</si>
  <si>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</si>
  <si>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</si>
  <si>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</si>
  <si>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</si>
  <si>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</si>
  <si>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</si>
  <si>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</si>
  <si>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</si>
  <si>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</si>
  <si>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</si>
  <si>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</si>
  <si>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</si>
  <si>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</si>
  <si>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</si>
  <si>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</si>
  <si>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</si>
  <si>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</si>
  <si>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</si>
  <si>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</si>
  <si>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</si>
  <si>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</si>
  <si>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</si>
  <si>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</si>
  <si>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</si>
  <si>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</si>
  <si>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</si>
  <si>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</si>
  <si>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</si>
  <si>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</si>
  <si>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</si>
  <si>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</si>
  <si>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</si>
  <si>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</si>
  <si>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</si>
  <si>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</si>
  <si>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</si>
  <si>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</si>
  <si>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</si>
  <si>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</si>
  <si>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</si>
  <si>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</si>
  <si>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</si>
  <si>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</si>
  <si>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</si>
  <si>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</si>
  <si>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</si>
  <si>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</si>
  <si>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</si>
  <si>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</si>
  <si>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</si>
  <si>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</si>
  <si>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</si>
  <si>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</si>
  <si>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</si>
  <si>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</si>
  <si>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</si>
  <si>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</si>
  <si>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</si>
  <si>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</si>
  <si>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</si>
  <si>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</si>
  <si>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</si>
  <si>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</si>
  <si>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</si>
  <si>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</si>
  <si>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</si>
  <si>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</si>
  <si>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</si>
  <si>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</si>
  <si>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</si>
  <si>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</si>
  <si>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</si>
  <si>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</si>
  <si>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</si>
  <si>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</si>
  <si>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</si>
  <si>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</si>
  <si>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</si>
  <si>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</si>
  <si>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</si>
  <si>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</si>
  <si>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</si>
  <si>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</si>
  <si>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</si>
  <si>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</si>
  <si>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</si>
  <si>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</si>
  <si>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</si>
  <si>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</si>
  <si>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</si>
  <si>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</si>
  <si>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</si>
  <si>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</si>
  <si>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</si>
  <si>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</si>
  <si>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</si>
  <si>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</si>
  <si>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</si>
  <si>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</si>
  <si>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</si>
  <si>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</si>
  <si>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</si>
  <si>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</si>
  <si>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</si>
  <si>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</si>
  <si>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</si>
  <si>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</si>
  <si>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</si>
  <si>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</si>
  <si>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</si>
  <si>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</si>
  <si>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</si>
  <si>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</si>
  <si>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</si>
  <si>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</si>
  <si>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</si>
  <si>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</si>
  <si>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</si>
  <si>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</si>
  <si>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</si>
  <si>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</si>
  <si>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</si>
  <si>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</si>
  <si>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</si>
  <si>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</si>
  <si>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</si>
  <si>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</si>
  <si>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</si>
  <si>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</si>
  <si>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</si>
  <si>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</si>
  <si>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</si>
  <si>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</si>
  <si>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</si>
  <si>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</si>
  <si>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</si>
  <si>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</si>
  <si>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</si>
  <si>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</si>
  <si>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</si>
  <si>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</si>
  <si>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</si>
  <si>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</si>
  <si>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</si>
  <si>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</si>
  <si>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</si>
  <si>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</si>
  <si>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</si>
  <si>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</si>
  <si>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</si>
  <si>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</si>
  <si>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</si>
  <si>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</si>
  <si>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</si>
  <si>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</si>
  <si>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</si>
  <si>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</si>
  <si>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</si>
  <si>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</si>
  <si>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</si>
  <si>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</si>
  <si>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</si>
  <si>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</si>
  <si>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</si>
  <si>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</si>
  <si>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</si>
  <si>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</si>
  <si>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</si>
  <si>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</si>
  <si>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</si>
  <si>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</si>
  <si>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</si>
  <si>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</si>
  <si>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</si>
  <si>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</si>
  <si>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</si>
  <si>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</si>
  <si>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</si>
  <si>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</si>
  <si>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</si>
  <si>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</si>
  <si>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</si>
  <si>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</si>
  <si>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</si>
  <si>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</si>
  <si>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</si>
  <si>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</si>
  <si>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</si>
  <si>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</si>
  <si>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</si>
  <si>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</si>
  <si>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</si>
  <si>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</si>
  <si>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</si>
  <si>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</si>
  <si>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</si>
  <si>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</si>
  <si>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</si>
  <si>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</si>
  <si>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</si>
  <si>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</si>
  <si>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</si>
  <si>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</si>
  <si>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</si>
  <si>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</si>
  <si>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</si>
  <si>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</si>
  <si>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</si>
  <si>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</si>
  <si>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</si>
  <si>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</si>
  <si>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</si>
  <si>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</si>
  <si>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</si>
  <si>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</si>
  <si>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</si>
  <si>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</si>
  <si>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</si>
  <si>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</si>
  <si>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</si>
  <si>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</si>
  <si>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</si>
  <si>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</si>
  <si>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</si>
  <si>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</si>
  <si>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</si>
  <si>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</si>
  <si>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</si>
  <si>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</si>
  <si>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</si>
  <si>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</si>
  <si>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</si>
  <si>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</si>
  <si>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</si>
  <si>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</si>
  <si>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</si>
  <si>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</si>
  <si>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</si>
  <si>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</si>
  <si>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</si>
  <si>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</si>
  <si>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</si>
  <si>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</si>
  <si>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</si>
  <si>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</si>
  <si>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</si>
  <si>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</si>
  <si>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</si>
  <si>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</si>
  <si>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</si>
  <si>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</si>
  <si>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</si>
  <si>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</si>
  <si>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</si>
  <si>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</si>
  <si>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</si>
  <si>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</si>
  <si>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</si>
  <si>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</si>
  <si>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</si>
  <si>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</si>
  <si>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</si>
  <si>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</si>
  <si>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</si>
  <si>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</si>
  <si>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</si>
  <si>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</si>
  <si>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</si>
  <si>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</si>
  <si>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</si>
  <si>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</si>
  <si>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</si>
  <si>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</si>
  <si>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</si>
  <si>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</si>
  <si>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</si>
  <si>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</si>
  <si>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</si>
  <si>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</si>
  <si>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</si>
  <si>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</si>
  <si>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</si>
  <si>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</si>
  <si>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</si>
  <si>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</si>
  <si>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</si>
  <si>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</si>
  <si>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</si>
  <si>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</si>
  <si>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</si>
  <si>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</si>
  <si>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</si>
  <si>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</si>
  <si>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</si>
  <si>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</si>
  <si>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</si>
  <si>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</si>
  <si>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</si>
  <si>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</si>
  <si>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</si>
  <si>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</si>
  <si>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</si>
  <si>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</si>
  <si>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</si>
  <si>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</si>
  <si>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</si>
  <si>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</si>
  <si>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</si>
  <si>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</si>
  <si>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</si>
  <si>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</si>
  <si>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</si>
  <si>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</si>
  <si>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</si>
  <si>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</si>
  <si>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</si>
  <si>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</si>
  <si>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</si>
  <si>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</si>
  <si>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</si>
  <si>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</si>
  <si>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</si>
  <si>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</si>
  <si>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</si>
  <si>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</si>
  <si>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</si>
  <si>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</si>
  <si>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</si>
  <si>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</si>
  <si>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</si>
  <si>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</si>
  <si>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</si>
  <si>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</si>
  <si>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</si>
  <si>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</si>
  <si>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</si>
  <si>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</si>
  <si>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</si>
  <si>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</si>
  <si>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</si>
  <si>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</si>
  <si>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</si>
  <si>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</si>
  <si>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</si>
  <si>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</si>
  <si>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</si>
  <si>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</si>
  <si>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</si>
  <si>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</si>
  <si>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</si>
  <si>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</si>
  <si>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</si>
  <si>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</si>
  <si>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</si>
  <si>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</si>
  <si>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</si>
  <si>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</si>
  <si>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</si>
  <si>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</si>
  <si>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</si>
  <si>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</si>
  <si>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</si>
  <si>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</si>
  <si>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</si>
  <si>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</si>
  <si>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</si>
  <si>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</si>
  <si>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</si>
  <si>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</si>
  <si>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</si>
  <si>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</si>
  <si>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</si>
  <si>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</si>
  <si>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</si>
  <si>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</si>
  <si>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</si>
  <si>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</si>
  <si>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</si>
  <si>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</si>
  <si>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</si>
  <si>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</si>
  <si>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</si>
  <si>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</si>
  <si>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</si>
  <si>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</si>
  <si>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</si>
  <si>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</si>
  <si>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</si>
  <si>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</si>
  <si>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</si>
  <si>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</si>
  <si>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</si>
  <si>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</si>
  <si>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</si>
  <si>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</si>
  <si>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</si>
  <si>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</si>
  <si>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</si>
  <si>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</si>
  <si>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</si>
  <si>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</si>
  <si>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</si>
  <si>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</si>
  <si>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</si>
  <si>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</si>
  <si>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</si>
  <si>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</si>
  <si>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</si>
  <si>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</si>
  <si>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</si>
  <si>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</si>
  <si>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</si>
  <si>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</si>
  <si>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</si>
  <si>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</si>
  <si>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</si>
  <si>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</si>
  <si>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</si>
  <si>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</si>
  <si>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</si>
  <si>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</si>
  <si>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</si>
  <si>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</si>
  <si>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</si>
  <si>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</si>
  <si>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</si>
  <si>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</si>
  <si>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</si>
  <si>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</si>
  <si>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</si>
  <si>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</si>
  <si>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</si>
  <si>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</si>
  <si>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</si>
  <si>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</si>
  <si>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</si>
  <si>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</si>
  <si>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</si>
  <si>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</si>
  <si>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</si>
  <si>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</si>
  <si>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</si>
  <si>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</si>
  <si>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</si>
  <si>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</si>
  <si>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</si>
  <si>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</si>
  <si>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</si>
  <si>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</si>
  <si>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</si>
  <si>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</si>
  <si>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</si>
  <si>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</si>
  <si>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</si>
  <si>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</si>
  <si>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</si>
  <si>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</si>
  <si>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</si>
  <si>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</si>
  <si>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</si>
  <si>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</si>
  <si>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</si>
  <si>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</si>
  <si>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</si>
  <si>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</si>
  <si>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</si>
  <si>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</si>
  <si>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</si>
  <si>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</si>
  <si>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</si>
  <si>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</si>
  <si>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</si>
  <si>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</si>
  <si>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</si>
  <si>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</si>
  <si>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</si>
  <si>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</si>
  <si>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</si>
  <si>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</si>
  <si>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</si>
  <si>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</si>
  <si>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</si>
  <si>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</si>
  <si>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</si>
  <si>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</si>
  <si>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</si>
  <si>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</si>
  <si>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</si>
  <si>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</si>
  <si>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</si>
  <si>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</si>
  <si>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</si>
  <si>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</si>
  <si>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</si>
  <si>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</si>
  <si>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</si>
  <si>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</si>
  <si>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</si>
  <si>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</si>
  <si>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</si>
  <si>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</si>
  <si>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</si>
  <si>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</si>
  <si>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</si>
  <si>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</si>
  <si>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</si>
  <si>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</si>
  <si>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</si>
  <si>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</si>
  <si>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</si>
  <si>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</si>
  <si>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</si>
  <si>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</si>
  <si>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</si>
  <si>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</si>
  <si>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</si>
  <si>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</si>
  <si>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</si>
  <si>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</si>
  <si>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</si>
  <si>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</si>
  <si>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</si>
  <si>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</si>
  <si>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</si>
  <si>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</si>
  <si>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</si>
  <si>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</si>
  <si>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</si>
  <si>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</si>
  <si>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</si>
  <si>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</si>
  <si>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</si>
  <si>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</si>
  <si>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</si>
  <si>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</si>
  <si>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</si>
  <si>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</si>
  <si>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</si>
  <si>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</si>
  <si>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</si>
  <si>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</si>
  <si>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</si>
  <si>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</si>
  <si>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</si>
  <si>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</si>
  <si>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</si>
  <si>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</si>
  <si>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</si>
  <si>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</si>
  <si>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</si>
  <si>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</si>
  <si>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</si>
  <si>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</si>
  <si>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</si>
  <si>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</si>
  <si>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</si>
  <si>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</si>
  <si>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</si>
  <si>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</si>
  <si>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</si>
  <si>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</si>
  <si>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</si>
  <si>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</si>
  <si>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</si>
  <si>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</si>
  <si>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</si>
  <si>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</si>
  <si>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</si>
  <si>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</si>
  <si>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</si>
  <si>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</si>
  <si>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</si>
  <si>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</si>
  <si>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</si>
  <si>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</si>
  <si>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</si>
  <si>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</si>
  <si>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</si>
  <si>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</si>
  <si>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</si>
  <si>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</si>
  <si>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</si>
  <si>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</si>
  <si>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</si>
  <si>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</si>
  <si>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</si>
  <si>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</si>
  <si>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</si>
  <si>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</si>
  <si>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</si>
  <si>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</si>
  <si>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</si>
  <si>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</si>
  <si>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</si>
  <si>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</si>
  <si>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</si>
  <si>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</si>
  <si>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</si>
  <si>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</si>
  <si>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</si>
  <si>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</si>
  <si>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</si>
  <si>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</si>
  <si>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</si>
  <si>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</si>
  <si>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</si>
  <si>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</si>
  <si>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</si>
  <si>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</si>
  <si>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</si>
  <si>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</si>
  <si>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</si>
  <si>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</si>
  <si>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</si>
  <si>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</si>
  <si>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</si>
  <si>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</si>
  <si>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</si>
  <si>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</si>
  <si>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</si>
  <si>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</si>
  <si>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</si>
  <si>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</si>
  <si>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</si>
  <si>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</si>
  <si>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</si>
  <si>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</si>
  <si>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</si>
  <si>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</si>
  <si>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</si>
  <si>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</si>
  <si>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</si>
  <si>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</si>
  <si>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</si>
  <si>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</si>
  <si>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</si>
  <si>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</si>
  <si>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</si>
  <si>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</si>
  <si>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</si>
  <si>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</si>
  <si>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</si>
  <si>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</si>
  <si>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</si>
  <si>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</si>
  <si>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</si>
  <si>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</si>
  <si>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</si>
  <si>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</si>
  <si>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</si>
  <si>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</si>
  <si>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</si>
  <si>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</si>
  <si>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</si>
  <si>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</si>
  <si>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</si>
  <si>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</si>
  <si>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</si>
  <si>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</si>
  <si>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</si>
  <si>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</si>
  <si>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</si>
  <si>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</si>
  <si>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</si>
  <si>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</si>
  <si>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</si>
  <si>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</si>
  <si>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</si>
  <si>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</si>
  <si>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</si>
  <si>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</si>
  <si>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</si>
  <si>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</si>
  <si>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</si>
  <si>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</si>
  <si>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</si>
  <si>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</si>
  <si>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</si>
  <si>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</si>
  <si>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</si>
  <si>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</si>
  <si>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</si>
  <si>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</si>
  <si>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</si>
  <si>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</si>
  <si>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</si>
  <si>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</si>
  <si>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</si>
  <si>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</si>
  <si>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</si>
  <si>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</si>
  <si>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</si>
  <si>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</si>
  <si>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</si>
  <si>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</si>
  <si>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</si>
  <si>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</si>
  <si>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</si>
  <si>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</si>
  <si>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</si>
  <si>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</si>
  <si>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</si>
  <si>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</si>
  <si>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</si>
  <si>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</si>
  <si>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</si>
  <si>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</si>
  <si>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</si>
  <si>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</si>
  <si>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</si>
  <si>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</si>
  <si>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</si>
  <si>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</si>
  <si>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</si>
  <si>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</si>
  <si>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</si>
  <si>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</si>
  <si>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</si>
  <si>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</si>
  <si>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</si>
  <si>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</si>
  <si>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</si>
  <si>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</si>
  <si>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</si>
  <si>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</si>
  <si>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</si>
  <si>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</si>
  <si>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</si>
  <si>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</si>
  <si>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</si>
  <si>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</si>
  <si>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</si>
  <si>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</si>
  <si>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</si>
  <si>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</si>
  <si>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</si>
  <si>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</si>
  <si>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</si>
  <si>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</si>
  <si>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</si>
  <si>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</si>
  <si>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</si>
  <si>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</si>
  <si>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</si>
  <si>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</si>
  <si>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</si>
  <si>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</si>
  <si>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</si>
  <si>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</si>
  <si>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</si>
  <si>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</si>
  <si>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</si>
  <si>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</si>
  <si>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</si>
  <si>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</si>
  <si>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</si>
  <si>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</si>
  <si>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</si>
  <si>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</si>
  <si>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</si>
  <si>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</si>
  <si>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</si>
  <si>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</si>
  <si>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</si>
  <si>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</si>
  <si>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</si>
  <si>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</si>
  <si>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</si>
  <si>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</si>
  <si>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</si>
  <si>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</si>
  <si>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</si>
  <si>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</si>
  <si>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</si>
  <si>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</si>
  <si>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</si>
  <si>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</si>
  <si>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</si>
  <si>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</si>
  <si>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</si>
  <si>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</si>
  <si>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</si>
  <si>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</si>
  <si>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</si>
  <si>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</si>
  <si>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</si>
  <si>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</si>
  <si>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</si>
  <si>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</si>
  <si>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</si>
  <si>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</si>
  <si>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</si>
  <si>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</si>
  <si>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</si>
  <si>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</si>
  <si>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</si>
  <si>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</si>
  <si>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</si>
  <si>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</si>
  <si>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</si>
  <si>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</si>
  <si>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</si>
  <si>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</si>
  <si>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</si>
  <si>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</si>
  <si>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</si>
  <si>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</si>
  <si>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</si>
  <si>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</si>
  <si>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</si>
  <si>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</si>
  <si>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</si>
  <si>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</si>
  <si>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</si>
  <si>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</si>
  <si>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</si>
  <si>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</si>
  <si>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</si>
  <si>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</si>
  <si>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</si>
  <si>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</si>
  <si>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</si>
  <si>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</si>
  <si>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</si>
  <si>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</si>
  <si>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</si>
  <si>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</si>
  <si>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</si>
  <si>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</si>
  <si>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</si>
  <si>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</si>
  <si>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</si>
  <si>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</si>
  <si>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</si>
  <si>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</si>
  <si>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</si>
  <si>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</si>
  <si>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</si>
  <si>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</si>
  <si>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</si>
  <si>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</si>
  <si>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</si>
  <si>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</si>
  <si>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</si>
  <si>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</si>
  <si>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</si>
  <si>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</si>
  <si>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</si>
  <si>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</si>
  <si>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</si>
  <si>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</si>
  <si>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</si>
  <si>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</si>
  <si>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</si>
  <si>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</si>
  <si>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</si>
  <si>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</si>
  <si>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</si>
  <si>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</si>
  <si>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</si>
  <si>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</si>
  <si>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</si>
  <si>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</si>
  <si>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</si>
  <si>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</si>
  <si>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</si>
  <si>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</si>
  <si>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</si>
  <si>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</si>
  <si>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</si>
  <si>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</si>
  <si>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</si>
  <si>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</si>
  <si>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</si>
  <si>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</si>
  <si>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</si>
  <si>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</si>
  <si>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</si>
  <si>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</si>
  <si>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</si>
  <si>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</si>
  <si>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</si>
  <si>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</si>
  <si>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</si>
  <si>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</si>
  <si>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</si>
  <si>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</si>
  <si>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</si>
  <si>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</si>
  <si>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</si>
  <si>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</si>
  <si>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</si>
  <si>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</si>
  <si>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</si>
  <si>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</si>
  <si>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</si>
  <si>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</si>
  <si>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</si>
  <si>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</si>
  <si>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</si>
  <si>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</si>
  <si>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</si>
  <si>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</si>
  <si>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</si>
  <si>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</si>
  <si>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</si>
  <si>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</si>
  <si>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</si>
  <si>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</si>
  <si>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</si>
  <si>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</si>
  <si>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</si>
  <si>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</si>
  <si>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</si>
  <si>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</si>
  <si>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</si>
  <si>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</si>
  <si>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</si>
  <si>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</si>
  <si>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</si>
  <si>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</si>
  <si>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</si>
  <si>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</si>
  <si>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</si>
  <si>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</si>
  <si>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</si>
  <si>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</si>
  <si>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</si>
  <si>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</si>
  <si>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</si>
  <si>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</si>
  <si>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</si>
  <si>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</si>
  <si>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</si>
  <si>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</si>
  <si>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</si>
  <si>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</si>
  <si>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</si>
  <si>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</si>
  <si>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</si>
  <si>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</si>
  <si>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</si>
  <si>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</si>
  <si>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</si>
  <si>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</si>
  <si>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</si>
  <si>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</si>
  <si>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</si>
  <si>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</si>
  <si>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</si>
  <si>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</si>
  <si>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</si>
  <si>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</si>
  <si>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</si>
  <si>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</si>
  <si>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</si>
  <si>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</si>
  <si>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</si>
  <si>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</si>
  <si>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</si>
  <si>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</si>
  <si>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</si>
  <si>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</si>
  <si>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</si>
  <si>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</si>
  <si>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</si>
  <si>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</si>
  <si>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</si>
  <si>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</si>
  <si>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</si>
  <si>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</si>
  <si>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</si>
  <si>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</si>
  <si>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</si>
  <si>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</si>
  <si>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</si>
  <si>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</si>
  <si>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</si>
  <si>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</si>
  <si>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</si>
  <si>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</si>
  <si>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</si>
  <si>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</si>
  <si>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</si>
  <si>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</si>
  <si>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</si>
  <si>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</si>
  <si>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</si>
  <si>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</si>
  <si>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</si>
  <si>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</si>
  <si>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</si>
  <si>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</si>
  <si>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</si>
  <si>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</si>
  <si>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</si>
  <si>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</si>
  <si>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</si>
  <si>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</si>
  <si>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</si>
  <si>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</si>
  <si>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</si>
  <si>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</si>
  <si>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</si>
  <si>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</si>
  <si>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</si>
  <si>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</si>
  <si>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</si>
  <si>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</si>
  <si>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</si>
  <si>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</si>
  <si>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</si>
  <si>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</si>
  <si>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</si>
  <si>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</si>
  <si>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</si>
  <si>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</si>
  <si>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</si>
  <si>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</si>
  <si>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</si>
  <si>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</si>
  <si>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</si>
  <si>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</si>
  <si>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</si>
  <si>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</si>
  <si>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</si>
  <si>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</si>
  <si>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</si>
  <si>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</si>
  <si>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</si>
  <si>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</si>
  <si>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</si>
  <si>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</si>
  <si>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</si>
  <si>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</si>
  <si>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</si>
  <si>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</si>
  <si>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</si>
  <si>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</si>
  <si>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</si>
  <si>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</si>
  <si>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</si>
  <si>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</si>
  <si>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</si>
  <si>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</si>
  <si>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</si>
  <si>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</si>
  <si>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</si>
  <si>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</si>
  <si>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</si>
  <si>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</si>
  <si>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</si>
  <si>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</si>
  <si>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</si>
  <si>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</si>
  <si>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</si>
  <si>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</si>
  <si>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</si>
  <si>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</si>
  <si>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</si>
  <si>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</si>
  <si>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</si>
  <si>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</si>
  <si>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</si>
  <si>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</si>
  <si>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</si>
  <si>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</si>
  <si>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</si>
  <si>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</si>
  <si>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</si>
  <si>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</si>
  <si>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</si>
  <si>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</si>
  <si>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</si>
  <si>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</si>
  <si>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</si>
  <si>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</si>
  <si>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</si>
  <si>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</si>
  <si>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</si>
  <si>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</si>
  <si>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</si>
  <si>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</si>
  <si>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</si>
  <si>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</si>
  <si>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</si>
  <si>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</si>
  <si>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</si>
  <si>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</si>
  <si>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</si>
  <si>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</si>
  <si>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</si>
  <si>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</si>
  <si>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</si>
  <si>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</si>
  <si>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</si>
  <si>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</si>
  <si>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</si>
  <si>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</si>
  <si>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</si>
  <si>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</si>
  <si>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</si>
  <si>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</si>
  <si>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</si>
  <si>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</si>
  <si>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</si>
  <si>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</si>
  <si>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</si>
  <si>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</si>
  <si>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</si>
  <si>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</si>
  <si>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</si>
  <si>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</si>
  <si>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</si>
  <si>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</si>
  <si>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</si>
  <si>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</si>
  <si>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</si>
  <si>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</si>
  <si>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</si>
  <si>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</si>
  <si>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</si>
  <si>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</si>
  <si>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</si>
  <si>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</si>
  <si>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</si>
  <si>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</si>
  <si>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</si>
  <si>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</si>
  <si>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</si>
  <si>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</si>
  <si>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</si>
  <si>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</si>
  <si>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</si>
  <si>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</si>
  <si>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</si>
  <si>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</si>
  <si>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</si>
  <si>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</si>
  <si>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</si>
  <si>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</si>
  <si>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</si>
  <si>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</si>
  <si>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</si>
  <si>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</si>
  <si>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</si>
  <si>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</si>
  <si>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</si>
  <si>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</si>
  <si>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</si>
  <si>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</si>
  <si>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</si>
  <si>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</si>
  <si>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</si>
  <si>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</si>
  <si>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</si>
  <si>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</si>
  <si>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</si>
  <si>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</si>
  <si>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</si>
  <si>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</si>
  <si>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</si>
  <si>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</si>
  <si>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</si>
  <si>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</si>
  <si>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</si>
  <si>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</si>
  <si>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</si>
  <si>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</si>
  <si>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</si>
  <si>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</si>
  <si>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</si>
  <si>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</si>
  <si>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</si>
  <si>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</si>
  <si>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</si>
  <si>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</si>
  <si>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</si>
  <si>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</si>
  <si>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</si>
  <si>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</si>
  <si>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</si>
  <si>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</si>
  <si>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</si>
  <si>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</si>
  <si>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</si>
  <si>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</si>
  <si>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</si>
  <si>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</si>
  <si>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</si>
  <si>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</si>
  <si>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</si>
  <si>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</si>
  <si>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</si>
  <si>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</si>
  <si>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</si>
  <si>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</si>
  <si>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</si>
  <si>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</si>
  <si>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</si>
  <si>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</si>
  <si>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</si>
  <si>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</si>
  <si>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</si>
  <si>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</si>
  <si>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</si>
  <si>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</si>
  <si>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</si>
  <si>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</si>
  <si>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</si>
  <si>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</si>
  <si>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</si>
  <si>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</si>
  <si>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</si>
  <si>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</si>
  <si>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</si>
  <si>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</si>
  <si>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</si>
  <si>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</si>
  <si>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</si>
  <si>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</si>
  <si>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</si>
  <si>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</si>
  <si>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</si>
  <si>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</si>
  <si>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</si>
  <si>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</si>
  <si>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</si>
  <si>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</si>
  <si>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</si>
  <si>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</si>
  <si>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</si>
  <si>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</si>
  <si>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</si>
  <si>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</si>
  <si>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</si>
  <si>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</si>
  <si>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</si>
  <si>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</si>
  <si>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</si>
  <si>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</si>
  <si>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</si>
  <si>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</si>
  <si>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</si>
  <si>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</si>
  <si>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</si>
  <si>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</si>
  <si>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</si>
  <si>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</si>
  <si>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</si>
  <si>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</si>
  <si>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</si>
  <si>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</si>
  <si>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</si>
  <si>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</si>
  <si>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</si>
  <si>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</si>
  <si>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</si>
  <si>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</si>
  <si>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</si>
  <si>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</si>
  <si>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</si>
  <si>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</si>
  <si>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</si>
  <si>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</si>
  <si>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</si>
  <si>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</si>
  <si>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</si>
  <si>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</si>
  <si>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</si>
  <si>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</si>
  <si>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</si>
  <si>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</si>
  <si>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</si>
  <si>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</si>
  <si>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</si>
  <si>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</si>
  <si>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</si>
  <si>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</si>
  <si>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</si>
  <si>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</si>
  <si>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</si>
  <si>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</si>
  <si>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</si>
  <si>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</si>
  <si>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</si>
  <si>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</si>
  <si>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</si>
  <si>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</si>
  <si>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</si>
  <si>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</si>
  <si>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</si>
  <si>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</si>
  <si>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</si>
  <si>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</si>
  <si>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</si>
  <si>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</si>
  <si>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</si>
  <si>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</si>
  <si>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</si>
  <si>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</si>
  <si>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</si>
  <si>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</si>
  <si>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</si>
  <si>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</si>
  <si>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</si>
  <si>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</si>
  <si>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</si>
  <si>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</si>
  <si>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</si>
  <si>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</si>
  <si>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</si>
  <si>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</si>
  <si>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</si>
  <si>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</si>
  <si>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</si>
  <si>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</si>
  <si>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</si>
  <si>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</si>
  <si>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</si>
  <si>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</si>
  <si>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</si>
  <si>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</si>
  <si>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</si>
  <si>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</si>
  <si>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</si>
  <si>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</si>
  <si>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</si>
  <si>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</si>
  <si>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</si>
  <si>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</si>
  <si>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</si>
  <si>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</si>
  <si>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</si>
  <si>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</si>
  <si>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</si>
  <si>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</si>
  <si>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</si>
  <si>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</si>
  <si>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</si>
  <si>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</si>
  <si>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</si>
  <si>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</si>
  <si>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</si>
  <si>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</si>
  <si>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</si>
  <si>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</si>
  <si>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</si>
  <si>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</si>
  <si>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</si>
  <si>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</si>
  <si>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</si>
  <si>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</si>
  <si>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</si>
  <si>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</si>
  <si>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</si>
  <si>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</si>
  <si>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</si>
  <si>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</si>
  <si>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</si>
  <si>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</si>
  <si>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</si>
  <si>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</si>
  <si>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</si>
  <si>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</si>
  <si>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</si>
  <si>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</si>
  <si>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</si>
  <si>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</si>
  <si>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</si>
  <si>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</si>
  <si>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</si>
  <si>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</si>
  <si>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</si>
  <si>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</si>
  <si>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</si>
  <si>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</si>
  <si>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</si>
  <si>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</si>
  <si>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</si>
  <si>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</si>
  <si>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</si>
  <si>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</si>
  <si>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</si>
  <si>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</si>
  <si>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</si>
  <si>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</si>
  <si>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</si>
  <si>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</si>
  <si>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</si>
  <si>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</si>
  <si>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</si>
  <si>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</si>
  <si>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</si>
  <si>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</si>
  <si>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</si>
  <si>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</si>
  <si>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</si>
  <si>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</si>
  <si>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</si>
  <si>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</si>
  <si>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</si>
  <si>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</si>
  <si>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</si>
  <si>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</si>
  <si>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</si>
  <si>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</si>
  <si>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</si>
  <si>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</si>
  <si>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</si>
  <si>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</si>
  <si>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</si>
  <si>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</si>
  <si>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</si>
  <si>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</si>
  <si>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</si>
  <si>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</si>
  <si>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</si>
  <si>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</si>
  <si>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</si>
  <si>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</si>
  <si>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</si>
  <si>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</si>
  <si>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</si>
  <si>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</si>
  <si>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</si>
  <si>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</si>
  <si>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</si>
  <si>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</si>
  <si>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</si>
  <si>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</si>
  <si>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</si>
  <si>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</si>
  <si>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</si>
  <si>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</si>
  <si>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</si>
  <si>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</si>
  <si>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</si>
  <si>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</si>
  <si>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</si>
  <si>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</si>
  <si>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</si>
  <si>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</si>
  <si>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</si>
  <si>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</si>
  <si>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</si>
  <si>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</si>
  <si>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</si>
  <si>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</si>
  <si>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</si>
  <si>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</si>
  <si>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</si>
  <si>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</si>
  <si>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</si>
  <si>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</si>
  <si>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</si>
  <si>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</si>
  <si>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</si>
  <si>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</si>
  <si>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</si>
  <si>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</si>
  <si>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</si>
  <si>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</si>
  <si>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</si>
  <si>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</si>
  <si>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</si>
  <si>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</si>
  <si>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</si>
  <si>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</si>
  <si>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</si>
  <si>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</si>
  <si>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</si>
  <si>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</si>
  <si>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</si>
  <si>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</si>
  <si>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</si>
  <si>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</si>
  <si>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</si>
  <si>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</si>
  <si>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</si>
  <si>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</si>
  <si>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</si>
  <si>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</si>
  <si>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</si>
  <si>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</si>
  <si>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</si>
  <si>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</si>
  <si>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</si>
  <si>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</si>
  <si>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</si>
  <si>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</si>
  <si>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</si>
  <si>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</si>
  <si>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</si>
  <si>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</si>
  <si>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</si>
  <si>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</si>
  <si>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</si>
  <si>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</si>
  <si>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</si>
  <si>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</si>
  <si>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</si>
  <si>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</si>
  <si>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</si>
  <si>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</si>
  <si>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</si>
  <si>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</si>
  <si>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</si>
  <si>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</si>
  <si>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</si>
  <si>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</si>
  <si>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</si>
  <si>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</si>
  <si>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</si>
  <si>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</si>
  <si>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</si>
  <si>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</si>
  <si>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</si>
  <si>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</si>
  <si>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</si>
  <si>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</si>
  <si>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</si>
  <si>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</si>
  <si>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</si>
  <si>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</si>
  <si>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</si>
  <si>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</si>
  <si>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</si>
  <si>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</si>
  <si>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</si>
  <si>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</si>
  <si>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</si>
  <si>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</si>
  <si>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</si>
  <si>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</si>
  <si>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</si>
  <si>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</si>
  <si>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</si>
  <si>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</si>
  <si>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</si>
  <si>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</si>
  <si>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</si>
  <si>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</si>
  <si>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</si>
  <si>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</si>
  <si>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</si>
  <si>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</si>
  <si>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</si>
  <si>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</si>
  <si>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</si>
  <si>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</si>
  <si>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</si>
  <si>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</si>
  <si>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</si>
  <si>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</si>
  <si>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</si>
  <si>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</si>
  <si>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</si>
  <si>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</si>
  <si>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</si>
  <si>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</si>
  <si>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</si>
  <si>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</si>
  <si>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</si>
  <si>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</si>
  <si>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</si>
  <si>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</si>
  <si>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</si>
  <si>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</si>
  <si>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</si>
  <si>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</si>
  <si>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</si>
  <si>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</si>
  <si>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</si>
  <si>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</si>
  <si>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</si>
  <si>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</si>
  <si>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</si>
  <si>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</si>
  <si>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</si>
  <si>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</si>
  <si>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</si>
  <si>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</si>
  <si>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</si>
  <si>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</si>
  <si>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</si>
  <si>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</si>
  <si>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</si>
  <si>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</si>
  <si>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</si>
  <si>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</si>
  <si>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</si>
  <si>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</si>
  <si>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</si>
  <si>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</si>
  <si>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</si>
  <si>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</si>
  <si>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</si>
  <si>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</si>
  <si>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</si>
  <si>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</si>
  <si>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</si>
  <si>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</si>
  <si>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</si>
  <si>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</si>
  <si>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</si>
  <si>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</si>
  <si>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</si>
  <si>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</si>
  <si>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</si>
  <si>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</si>
  <si>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</si>
  <si>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</si>
  <si>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</si>
  <si>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</si>
  <si>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</si>
  <si>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</si>
  <si>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</si>
  <si>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</si>
  <si>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</si>
  <si>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</si>
  <si>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</si>
  <si>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</si>
  <si>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</si>
  <si>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</si>
  <si>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</si>
  <si>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</si>
  <si>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</si>
  <si>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</si>
  <si>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</si>
  <si>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</si>
  <si>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</si>
  <si>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</si>
  <si>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</si>
  <si>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</si>
  <si>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</si>
  <si>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</si>
  <si>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</si>
  <si>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</si>
  <si>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</si>
  <si>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</si>
  <si>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</si>
  <si>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</si>
  <si>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</si>
  <si>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</si>
  <si>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</si>
  <si>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</si>
  <si>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</si>
  <si>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</si>
  <si>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</si>
  <si>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</si>
  <si>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</si>
  <si>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</si>
  <si>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</si>
  <si>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</si>
  <si>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</si>
  <si>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</si>
  <si>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</si>
  <si>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</si>
  <si>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</si>
  <si>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</si>
  <si>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</si>
  <si>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</si>
  <si>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</si>
  <si>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</si>
  <si>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</si>
  <si>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</si>
  <si>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</si>
  <si>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</si>
  <si>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</si>
  <si>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</si>
  <si>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</si>
  <si>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</si>
  <si>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</si>
  <si>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</si>
  <si>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</si>
  <si>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</si>
  <si>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</si>
  <si>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</si>
  <si>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</si>
  <si>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</si>
  <si>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</si>
  <si>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</si>
  <si>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</si>
  <si>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</si>
  <si>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</si>
  <si>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</si>
  <si>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</si>
  <si>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</si>
  <si>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</si>
  <si>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</si>
  <si>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</si>
  <si>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</si>
  <si>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</si>
  <si>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</si>
  <si>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</si>
  <si>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</si>
  <si>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</si>
  <si>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</si>
  <si>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</si>
  <si>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</si>
  <si>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</si>
  <si>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</si>
  <si>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</si>
  <si>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</si>
  <si>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</si>
  <si>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</si>
  <si>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</si>
  <si>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</si>
  <si>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</si>
  <si>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</si>
  <si>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</si>
  <si>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</si>
  <si>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</si>
  <si>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</si>
  <si>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</si>
  <si>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</si>
  <si>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</si>
  <si>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</si>
  <si>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</si>
  <si>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</si>
  <si>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</si>
  <si>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</si>
  <si>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</si>
  <si>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</si>
  <si>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</si>
  <si>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</si>
  <si>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</si>
  <si>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</si>
  <si>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</si>
  <si>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</si>
  <si>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</si>
  <si>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</si>
  <si>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</si>
  <si>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</si>
  <si>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</si>
  <si>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</si>
  <si>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</si>
  <si>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</si>
  <si>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</si>
  <si>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</si>
  <si>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</si>
  <si>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</si>
  <si>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</si>
  <si>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</si>
  <si>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</si>
  <si>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</si>
  <si>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</si>
  <si>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</si>
  <si>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</si>
  <si>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</si>
  <si>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</si>
  <si>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</si>
  <si>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</si>
  <si>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</si>
  <si>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</si>
  <si>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</si>
  <si>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</si>
  <si>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</si>
  <si>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</si>
  <si>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</si>
  <si>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</si>
  <si>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</si>
  <si>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</si>
  <si>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</si>
  <si>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</si>
  <si>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</si>
  <si>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</si>
  <si>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</si>
  <si>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</si>
  <si>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</si>
  <si>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</si>
  <si>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</si>
  <si>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</si>
  <si>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</si>
  <si>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</si>
  <si>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</si>
  <si>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</si>
  <si>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</si>
  <si>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</si>
  <si>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</si>
  <si>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</si>
  <si>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</si>
  <si>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</si>
  <si>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</si>
  <si>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</si>
  <si>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</si>
  <si>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</si>
  <si>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</si>
  <si>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</si>
  <si>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</si>
  <si>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</si>
  <si>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</si>
  <si>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</si>
  <si>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</si>
  <si>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</si>
  <si>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</si>
  <si>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</si>
  <si>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</si>
  <si>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</si>
  <si>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</si>
  <si>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</si>
  <si>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</si>
  <si>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</si>
  <si>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</si>
  <si>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</si>
  <si>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</si>
  <si>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</si>
  <si>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</si>
  <si>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</si>
  <si>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</si>
  <si>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</si>
  <si>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</si>
  <si>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</si>
  <si>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</si>
  <si>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</si>
  <si>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</si>
  <si>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</si>
  <si>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</si>
  <si>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</si>
  <si>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</si>
  <si>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</si>
  <si>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</si>
  <si>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</si>
  <si>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</si>
  <si>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</si>
  <si>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</si>
  <si>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</si>
  <si>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</si>
  <si>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</si>
  <si>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</si>
  <si>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</si>
  <si>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</si>
  <si>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</si>
  <si>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</si>
  <si>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</si>
  <si>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</si>
  <si>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</si>
  <si>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</si>
  <si>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</si>
  <si>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</si>
  <si>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</si>
  <si>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</si>
  <si>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</si>
  <si>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</si>
  <si>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</si>
  <si>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</si>
  <si>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</si>
  <si>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</si>
  <si>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</si>
  <si>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</si>
  <si>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</si>
  <si>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</si>
  <si>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</si>
  <si>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</si>
  <si>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</si>
  <si>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</si>
  <si>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</si>
  <si>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</si>
  <si>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</si>
  <si>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</si>
  <si>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</si>
  <si>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</si>
  <si>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</si>
  <si>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</si>
  <si>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</si>
  <si>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</si>
  <si>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</si>
  <si>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</si>
  <si>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</si>
  <si>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</si>
  <si>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</si>
  <si>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</si>
  <si>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</si>
  <si>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</si>
  <si>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</si>
  <si>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</si>
  <si>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</si>
  <si>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</si>
  <si>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</si>
  <si>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</si>
  <si>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</si>
  <si>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</si>
  <si>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</si>
  <si>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</si>
  <si>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</si>
  <si>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</si>
  <si>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</si>
  <si>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</si>
  <si>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</si>
  <si>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</si>
  <si>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</si>
  <si>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</si>
  <si>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</si>
  <si>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</si>
  <si>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</si>
  <si>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</si>
  <si>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</si>
  <si>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</si>
  <si>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</si>
  <si>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</si>
  <si>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</si>
  <si>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</si>
  <si>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</si>
  <si>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</si>
  <si>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</si>
  <si>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</si>
  <si>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</si>
  <si>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</si>
  <si>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</si>
  <si>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</si>
  <si>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</si>
  <si>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</si>
  <si>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</si>
  <si>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</si>
  <si>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</si>
  <si>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</si>
  <si>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</si>
  <si>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</si>
  <si>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</si>
  <si>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</si>
  <si>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</si>
  <si>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</si>
  <si>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</si>
  <si>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</si>
  <si>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</si>
  <si>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</si>
  <si>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</si>
  <si>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</si>
  <si>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</si>
  <si>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</si>
  <si>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</si>
  <si>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</si>
  <si>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</si>
  <si>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</si>
  <si>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</si>
  <si>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</si>
  <si>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</si>
  <si>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</si>
  <si>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</si>
  <si>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</si>
  <si>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</si>
  <si>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</si>
  <si>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</si>
  <si>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</si>
  <si>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</si>
  <si>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</si>
  <si>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</si>
  <si>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</si>
  <si>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</si>
  <si>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</si>
  <si>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</si>
  <si>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</si>
  <si>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</si>
  <si>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</si>
  <si>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</si>
  <si>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</si>
  <si>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</si>
  <si>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</si>
  <si>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</si>
  <si>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</si>
  <si>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</si>
  <si>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</si>
  <si>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</si>
  <si>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</si>
  <si>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</si>
  <si>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</si>
  <si>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</si>
  <si>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</si>
  <si>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</si>
  <si>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</si>
  <si>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</si>
  <si>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</si>
  <si>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</si>
  <si>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</si>
  <si>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</si>
  <si>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</si>
  <si>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</si>
  <si>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</si>
  <si>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</si>
  <si>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</si>
  <si>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</si>
  <si>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</si>
  <si>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</si>
  <si>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</si>
  <si>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</si>
  <si>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</si>
  <si>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</si>
  <si>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</si>
  <si>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</si>
  <si>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</si>
  <si>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</si>
  <si>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</si>
  <si>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</si>
  <si>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</si>
  <si>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</si>
  <si>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</si>
  <si>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</si>
  <si>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</si>
  <si>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</si>
  <si>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</si>
  <si>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</si>
  <si>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</si>
  <si>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</si>
  <si>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</si>
  <si>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</si>
  <si>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</si>
  <si>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</si>
  <si>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</si>
  <si>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</si>
  <si>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</si>
  <si>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</si>
  <si>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</si>
  <si>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</si>
  <si>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</si>
  <si>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</si>
  <si>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</si>
  <si>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</si>
  <si>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</si>
  <si>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</si>
  <si>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</si>
  <si>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</si>
  <si>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</si>
  <si>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</si>
  <si>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</si>
  <si>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</si>
  <si>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</si>
  <si>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</si>
  <si>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</si>
  <si>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</si>
  <si>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</si>
  <si>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</si>
  <si>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</si>
  <si>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</si>
  <si>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</si>
  <si>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</si>
  <si>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</si>
  <si>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</si>
  <si>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</si>
  <si>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</si>
  <si>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</si>
  <si>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</si>
  <si>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</si>
  <si>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</si>
  <si>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</si>
  <si>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</si>
  <si>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</si>
  <si>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</si>
  <si>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</si>
  <si>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</si>
  <si>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</si>
  <si>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</si>
  <si>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</si>
  <si>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</si>
  <si>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</si>
  <si>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</si>
  <si>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</si>
  <si>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</si>
  <si>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</si>
  <si>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</si>
  <si>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</si>
  <si>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</si>
  <si>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</si>
  <si>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</si>
  <si>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</si>
  <si>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</si>
  <si>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</si>
  <si>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</si>
  <si>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</si>
  <si>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</si>
  <si>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</si>
  <si>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</si>
  <si>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</si>
  <si>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</si>
  <si>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</si>
  <si>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</si>
  <si>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</si>
  <si>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</si>
  <si>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</si>
  <si>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</si>
  <si>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</si>
  <si>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</si>
  <si>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</si>
  <si>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</si>
  <si>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</si>
  <si>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</si>
  <si>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</si>
  <si>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</si>
  <si>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</si>
  <si>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</si>
  <si>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</si>
  <si>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</si>
  <si>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</si>
  <si>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</si>
  <si>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</si>
  <si>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</si>
  <si>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</si>
  <si>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</si>
  <si>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</si>
  <si>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</si>
  <si>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</si>
  <si>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</si>
  <si>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</si>
  <si>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</si>
  <si>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</si>
  <si>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</si>
  <si>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</si>
  <si>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</si>
  <si>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</si>
  <si>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</si>
  <si>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</si>
  <si>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</si>
  <si>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</si>
  <si>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</si>
  <si>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</si>
  <si>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</si>
  <si>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</si>
  <si>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</si>
  <si>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</si>
  <si>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</si>
  <si>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</si>
  <si>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</si>
  <si>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</si>
  <si>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</si>
  <si>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</si>
  <si>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</si>
  <si>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</si>
  <si>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</si>
  <si>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</si>
  <si>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</si>
  <si>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</si>
  <si>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</si>
  <si>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</si>
  <si>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</si>
  <si>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</si>
  <si>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</si>
  <si>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</si>
  <si>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</si>
  <si>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</si>
  <si>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</si>
  <si>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</si>
  <si>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</si>
  <si>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</si>
  <si>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</si>
  <si>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</si>
  <si>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</si>
  <si>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</si>
  <si>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</si>
  <si>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</si>
  <si>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</si>
  <si>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</si>
  <si>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</si>
  <si>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</si>
  <si>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</si>
  <si>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</si>
  <si>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</si>
  <si>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</si>
  <si>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</si>
  <si>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</si>
  <si>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</si>
  <si>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</si>
  <si>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</si>
  <si>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</si>
  <si>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</si>
  <si>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</si>
  <si>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</si>
  <si>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</si>
  <si>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</si>
  <si>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</si>
  <si>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</si>
  <si>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</si>
  <si>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</si>
  <si>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</si>
  <si>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</si>
  <si>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</si>
  <si>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</si>
  <si>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</si>
  <si>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</si>
  <si>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</si>
  <si>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</si>
  <si>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</si>
  <si>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</si>
  <si>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</si>
  <si>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</si>
  <si>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</si>
  <si>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</si>
  <si>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</si>
  <si>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</si>
  <si>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</si>
  <si>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</si>
  <si>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</si>
  <si>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</si>
  <si>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</si>
  <si>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</si>
  <si>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</si>
  <si>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</si>
  <si>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</si>
  <si>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</si>
  <si>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</si>
  <si>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</si>
  <si>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</si>
  <si>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</si>
  <si>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</si>
  <si>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</si>
  <si>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</si>
  <si>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</si>
  <si>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</si>
  <si>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</si>
  <si>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</si>
  <si>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</si>
  <si>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</si>
  <si>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</si>
  <si>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</si>
  <si>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</si>
  <si>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</si>
  <si>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</si>
  <si>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</si>
  <si>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</si>
  <si>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</si>
  <si>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</si>
  <si>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</si>
  <si>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</si>
  <si>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</si>
  <si>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</si>
  <si>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</si>
  <si>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</si>
  <si>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</si>
  <si>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</si>
  <si>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</si>
  <si>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</si>
  <si>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</si>
  <si>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</si>
  <si>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</si>
  <si>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</si>
  <si>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</si>
  <si>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</si>
  <si>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</si>
  <si>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</si>
  <si>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</si>
  <si>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</si>
  <si>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</si>
  <si>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</si>
  <si>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</si>
  <si>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</si>
  <si>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</si>
  <si>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</si>
  <si>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</si>
  <si>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</si>
  <si>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</si>
  <si>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</si>
  <si>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</si>
  <si>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</si>
  <si>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</si>
  <si>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</si>
  <si>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</si>
  <si>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</si>
  <si>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</si>
  <si>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</si>
  <si>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</si>
  <si>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</si>
  <si>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</si>
  <si>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</si>
  <si>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</si>
  <si>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</si>
  <si>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</si>
  <si>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</si>
  <si>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</si>
  <si>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</si>
  <si>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</si>
  <si>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</si>
  <si>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</si>
  <si>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</si>
  <si>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</si>
  <si>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</si>
  <si>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</si>
  <si>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</si>
  <si>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</si>
  <si>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</si>
  <si>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</si>
  <si>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</si>
  <si>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</si>
  <si>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</si>
  <si>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</si>
  <si>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</si>
  <si>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</si>
  <si>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</si>
  <si>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</si>
  <si>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</si>
  <si>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</si>
  <si>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</si>
  <si>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</si>
  <si>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</si>
  <si>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</si>
  <si>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</si>
  <si>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</si>
  <si>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</si>
  <si>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</si>
  <si>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</si>
  <si>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</si>
  <si>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</si>
  <si>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</si>
  <si>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</si>
  <si>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</si>
  <si>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</si>
  <si>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</si>
  <si>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</si>
  <si>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</si>
  <si>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</si>
  <si>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</si>
  <si>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</si>
  <si>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</si>
  <si>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</si>
  <si>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</si>
  <si>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</si>
  <si>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</si>
  <si>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</si>
  <si>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</si>
  <si>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</si>
  <si>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</si>
  <si>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</si>
  <si>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</si>
  <si>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</si>
  <si>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</si>
  <si>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</si>
  <si>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</si>
  <si>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</si>
  <si>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</si>
  <si>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</si>
  <si>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</si>
  <si>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</si>
  <si>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</si>
  <si>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</si>
  <si>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</si>
  <si>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</si>
  <si>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</si>
  <si>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</si>
  <si>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</si>
  <si>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</si>
  <si>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</si>
  <si>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</si>
  <si>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</si>
  <si>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</si>
  <si>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</si>
  <si>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</si>
  <si>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</si>
  <si>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</si>
  <si>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</si>
  <si>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</si>
  <si>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</si>
  <si>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</si>
  <si>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</si>
  <si>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</si>
  <si>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</si>
  <si>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</si>
  <si>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</si>
  <si>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</si>
  <si>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</si>
  <si>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</si>
  <si>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</si>
  <si>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</si>
  <si>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</si>
  <si>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</si>
  <si>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</si>
  <si>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</si>
  <si>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</si>
  <si>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</si>
  <si>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</si>
  <si>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</si>
  <si>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</si>
  <si>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</si>
  <si>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</si>
  <si>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</si>
  <si>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</si>
  <si>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</si>
  <si>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</si>
  <si>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</si>
  <si>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</si>
  <si>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</si>
  <si>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</si>
  <si>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</si>
  <si>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</si>
  <si>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</si>
  <si>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</si>
  <si>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</si>
  <si>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</si>
  <si>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</si>
  <si>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</si>
  <si>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</si>
  <si>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</si>
  <si>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</si>
  <si>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</si>
  <si>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</si>
  <si>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</si>
  <si>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</si>
  <si>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</si>
  <si>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</si>
  <si>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</si>
  <si>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</si>
  <si>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</si>
  <si>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</si>
  <si>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</si>
  <si>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</si>
  <si>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</si>
  <si>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</si>
  <si>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</si>
  <si>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</si>
  <si>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</si>
  <si>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</si>
  <si>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</si>
  <si>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</si>
  <si>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</si>
  <si>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</si>
  <si>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</si>
  <si>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</si>
  <si>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</si>
  <si>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</si>
  <si>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</si>
  <si>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</si>
  <si>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</si>
  <si>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</si>
  <si>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</si>
  <si>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</si>
  <si>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</si>
  <si>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</si>
  <si>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</si>
  <si>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</si>
  <si>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</si>
  <si>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</si>
  <si>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</si>
  <si>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</si>
  <si>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</si>
  <si>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</si>
  <si>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</si>
  <si>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</si>
  <si>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</si>
  <si>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</si>
  <si>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</si>
  <si>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</si>
  <si>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</si>
  <si>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</si>
  <si>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</si>
  <si>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</si>
  <si>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</si>
  <si>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</si>
  <si>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</si>
  <si>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</si>
  <si>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</si>
  <si>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</si>
  <si>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</si>
  <si>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</si>
  <si>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</si>
  <si>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</si>
  <si>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</si>
  <si>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</si>
  <si>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</si>
  <si>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</si>
  <si>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</si>
  <si>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</si>
  <si>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</si>
  <si>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</si>
  <si>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</si>
  <si>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</si>
  <si>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</si>
  <si>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</si>
  <si>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</si>
  <si>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</si>
  <si>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</si>
  <si>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</si>
  <si>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</si>
  <si>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</si>
  <si>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</si>
  <si>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</si>
  <si>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</si>
  <si>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</si>
  <si>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</si>
  <si>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</si>
  <si>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</si>
  <si>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</si>
  <si>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</si>
  <si>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</si>
  <si>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</si>
  <si>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</si>
  <si>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</si>
  <si>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</si>
  <si>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</si>
  <si>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</si>
  <si>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</si>
  <si>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</si>
  <si>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</si>
  <si>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</si>
  <si>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</si>
  <si>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</si>
  <si>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</si>
  <si>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</si>
  <si>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</si>
  <si>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</si>
  <si>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</si>
  <si>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</si>
  <si>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</si>
  <si>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</si>
  <si>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</si>
  <si>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</si>
  <si>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</si>
  <si>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</si>
  <si>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</si>
  <si>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</si>
  <si>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</si>
  <si>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</si>
  <si>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</si>
  <si>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</si>
  <si>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</si>
  <si>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</si>
  <si>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</si>
  <si>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</si>
  <si>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</si>
  <si>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</si>
  <si>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</si>
  <si>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</si>
  <si>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</si>
  <si>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</si>
  <si>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</si>
  <si>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</si>
  <si>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</si>
  <si>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</si>
  <si>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</si>
  <si>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</si>
  <si>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</si>
  <si>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</si>
  <si>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</si>
  <si>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</si>
  <si>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</si>
  <si>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</si>
  <si>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</si>
  <si>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</si>
  <si>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</si>
  <si>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</si>
  <si>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</si>
  <si>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</si>
  <si>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</si>
  <si>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</si>
  <si>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</si>
  <si>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</si>
  <si>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</si>
  <si>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</si>
  <si>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</si>
  <si>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</si>
  <si>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</si>
  <si>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</si>
  <si>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</si>
  <si>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</si>
  <si>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</si>
  <si>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</si>
  <si>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</si>
  <si>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</si>
  <si>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</si>
  <si>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</si>
  <si>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</si>
  <si>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</si>
  <si>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</si>
  <si>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</si>
  <si>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</si>
  <si>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</si>
  <si>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</si>
  <si>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</si>
  <si>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</si>
  <si>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</si>
  <si>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</si>
  <si>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</si>
  <si>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</si>
  <si>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</si>
  <si>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</si>
  <si>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</si>
  <si>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</si>
  <si>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</si>
  <si>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</si>
  <si>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</si>
  <si>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</si>
  <si>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</si>
  <si>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</si>
  <si>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</si>
  <si>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</si>
  <si>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</si>
  <si>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</si>
  <si>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</si>
  <si>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</si>
  <si>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</si>
  <si>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</si>
  <si>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</si>
  <si>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</si>
  <si>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</si>
  <si>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</si>
  <si>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</si>
  <si>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</si>
  <si>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</si>
  <si>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</si>
  <si>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</si>
  <si>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</si>
  <si>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</si>
  <si>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</si>
  <si>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</si>
  <si>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</si>
  <si>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</si>
  <si>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</si>
  <si>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</si>
  <si>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</si>
  <si>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</si>
  <si>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</si>
  <si>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</si>
  <si>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</si>
  <si>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</si>
  <si>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</si>
  <si>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</si>
  <si>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</si>
  <si>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</si>
  <si>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</si>
  <si>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</si>
  <si>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</si>
  <si>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</si>
  <si>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</si>
  <si>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</si>
  <si>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</si>
  <si>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</si>
  <si>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</si>
  <si>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</si>
  <si>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</si>
  <si>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</si>
  <si>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</si>
  <si>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</si>
  <si>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</si>
  <si>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</si>
  <si>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</si>
  <si>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</si>
  <si>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</si>
  <si>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</si>
  <si>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</si>
  <si>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</si>
  <si>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</si>
  <si>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</si>
  <si>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</si>
  <si>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</si>
  <si>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</si>
  <si>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</si>
  <si>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</si>
  <si>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</si>
  <si>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</si>
  <si>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</si>
  <si>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</si>
  <si>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</si>
  <si>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</si>
  <si>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</si>
  <si>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</si>
  <si>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</si>
  <si>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</si>
  <si>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</si>
  <si>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</si>
  <si>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</si>
  <si>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</si>
  <si>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</si>
  <si>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</si>
  <si>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</si>
  <si>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</si>
  <si>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</si>
  <si>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</si>
  <si>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</si>
  <si>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</si>
  <si>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</si>
  <si>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</si>
  <si>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</si>
  <si>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</si>
  <si>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</si>
  <si>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</si>
  <si>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</si>
  <si>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</si>
  <si>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</si>
  <si>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</si>
  <si>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</si>
  <si>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</si>
  <si>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</si>
  <si>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</si>
  <si>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</si>
  <si>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</si>
  <si>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</si>
  <si>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</si>
  <si>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</si>
  <si>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</si>
  <si>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</si>
  <si>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</si>
  <si>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</si>
  <si>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</si>
  <si>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</si>
  <si>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</si>
  <si>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</si>
  <si>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</si>
  <si>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</si>
  <si>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</si>
  <si>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</si>
  <si>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</si>
  <si>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</si>
  <si>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</si>
  <si>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</si>
  <si>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</si>
  <si>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</si>
  <si>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</si>
  <si>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</si>
  <si>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</si>
  <si>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</si>
  <si>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</si>
  <si>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</si>
  <si>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</si>
  <si>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</si>
  <si>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</si>
  <si>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</si>
  <si>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</si>
  <si>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</si>
  <si>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</si>
  <si>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</si>
  <si>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</si>
  <si>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</si>
  <si>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</si>
  <si>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</si>
  <si>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</si>
  <si>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</si>
  <si>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</si>
  <si>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</si>
  <si>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</si>
  <si>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</si>
  <si>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</si>
  <si>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</si>
  <si>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</si>
  <si>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</si>
  <si>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</si>
  <si>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</si>
  <si>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</si>
  <si>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</si>
  <si>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</si>
  <si>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</si>
  <si>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</si>
  <si>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</si>
  <si>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</si>
  <si>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</si>
  <si>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</si>
  <si>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</si>
  <si>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</si>
  <si>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</si>
  <si>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</si>
  <si>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</si>
  <si>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</si>
  <si>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</si>
  <si>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</si>
  <si>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</si>
  <si>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</si>
  <si>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</si>
  <si>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</si>
  <si>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</si>
  <si>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</si>
  <si>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</si>
  <si>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</si>
  <si>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</si>
  <si>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</si>
  <si>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</si>
  <si>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</si>
  <si>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</si>
  <si>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</si>
  <si>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</si>
  <si>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</si>
  <si>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</si>
  <si>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</si>
  <si>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</si>
  <si>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</si>
  <si>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</si>
  <si>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</si>
  <si>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</si>
  <si>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</si>
  <si>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</si>
  <si>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</si>
  <si>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</si>
  <si>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</si>
  <si>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</si>
  <si>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</si>
  <si>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</si>
  <si>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</si>
  <si>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</si>
  <si>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</si>
  <si>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</si>
  <si>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</si>
  <si>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</si>
  <si>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</si>
  <si>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</si>
  <si>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</si>
  <si>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</si>
  <si>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</si>
  <si>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</si>
  <si>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</si>
  <si>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</si>
  <si>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</si>
  <si>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</si>
  <si>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</si>
  <si>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</si>
  <si>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</si>
  <si>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</si>
  <si>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</si>
  <si>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</si>
  <si>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</si>
  <si>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</si>
  <si>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</si>
  <si>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</si>
  <si>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</si>
  <si>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</si>
  <si>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</si>
  <si>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</si>
  <si>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</si>
  <si>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</si>
  <si>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</si>
  <si>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</si>
  <si>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</si>
  <si>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</si>
  <si>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</si>
  <si>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</si>
  <si>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</si>
  <si>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</si>
  <si>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</si>
  <si>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</si>
  <si>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</si>
  <si>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</si>
  <si>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</si>
  <si>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</si>
  <si>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</si>
  <si>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</si>
  <si>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</si>
  <si>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</si>
  <si>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</si>
  <si>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</si>
  <si>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</si>
  <si>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</si>
  <si>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</si>
  <si>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</si>
  <si>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</si>
  <si>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</si>
  <si>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</si>
  <si>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</si>
  <si>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</si>
  <si>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</si>
  <si>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</si>
  <si>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</si>
  <si>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</si>
  <si>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</si>
  <si>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</si>
  <si>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</si>
  <si>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</si>
  <si>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</si>
  <si>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</si>
  <si>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</si>
  <si>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</si>
  <si>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</si>
  <si>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</si>
  <si>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</si>
  <si>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</si>
  <si>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</si>
  <si>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</si>
  <si>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</si>
  <si>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</si>
  <si>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</si>
  <si>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</si>
  <si>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</si>
  <si>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</si>
  <si>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</si>
  <si>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</si>
  <si>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</si>
  <si>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</si>
  <si>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</si>
  <si>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</si>
  <si>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</si>
  <si>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</si>
  <si>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</si>
  <si>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</si>
  <si>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</si>
  <si>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</si>
  <si>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</si>
  <si>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</si>
  <si>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</si>
  <si>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</si>
  <si>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</si>
  <si>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</si>
  <si>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</si>
  <si>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</si>
  <si>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</si>
  <si>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</si>
  <si>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</si>
  <si>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</si>
  <si>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</si>
  <si>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</si>
  <si>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</si>
  <si>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</si>
  <si>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</si>
  <si>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</si>
  <si>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</si>
  <si>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</si>
  <si>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</si>
  <si>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</si>
  <si>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</si>
  <si>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</si>
  <si>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</si>
  <si>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</si>
  <si>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</si>
  <si>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</si>
  <si>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</si>
  <si>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</si>
  <si>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</si>
  <si>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</si>
  <si>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</si>
  <si>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</si>
  <si>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</si>
  <si>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</si>
  <si>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</si>
  <si>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</si>
  <si>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</si>
  <si>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</si>
  <si>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</si>
  <si>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</si>
  <si>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</si>
  <si>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</si>
  <si>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</si>
  <si>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</si>
  <si>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</si>
  <si>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</si>
  <si>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</si>
  <si>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</si>
  <si>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</si>
  <si>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</si>
  <si>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</si>
  <si>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</si>
  <si>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</si>
  <si>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</si>
  <si>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</si>
  <si>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</si>
  <si>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</si>
  <si>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</si>
  <si>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</si>
  <si>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</si>
  <si>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</si>
  <si>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</si>
  <si>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</si>
  <si>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</si>
  <si>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</si>
  <si>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</si>
  <si>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</si>
  <si>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</si>
  <si>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</si>
  <si>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</si>
  <si>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</si>
  <si>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</si>
  <si>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</si>
  <si>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</si>
  <si>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</si>
  <si>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</si>
  <si>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</si>
  <si>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</si>
  <si>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</si>
  <si>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</si>
  <si>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</si>
  <si>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</si>
  <si>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</si>
  <si>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</si>
  <si>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</si>
  <si>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</si>
  <si>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</si>
  <si>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</si>
  <si>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</si>
  <si>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</si>
  <si>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</si>
  <si>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</si>
  <si>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</si>
  <si>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</si>
  <si>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</si>
  <si>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</si>
  <si>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</si>
  <si>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</si>
  <si>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</si>
  <si>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</si>
  <si>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</si>
  <si>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</si>
  <si>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</si>
  <si>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</si>
  <si>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</si>
  <si>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</si>
  <si>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</si>
  <si>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</si>
  <si>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</si>
  <si>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</si>
  <si>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</si>
  <si>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</si>
  <si>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</si>
  <si>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</si>
  <si>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</si>
  <si>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</si>
  <si>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</si>
  <si>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</si>
  <si>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</si>
  <si>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</si>
  <si>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</si>
  <si>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</si>
  <si>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</si>
  <si>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</si>
  <si>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</si>
  <si>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</si>
  <si>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</si>
  <si>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</si>
  <si>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</si>
  <si>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</si>
  <si>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</si>
  <si>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</si>
  <si>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</si>
  <si>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</si>
  <si>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</si>
  <si>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</si>
  <si>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</si>
  <si>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</si>
  <si>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</si>
  <si>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</si>
  <si>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</si>
  <si>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</si>
  <si>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</si>
  <si>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</si>
  <si>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</si>
  <si>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</si>
  <si>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</si>
  <si>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</si>
  <si>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</si>
  <si>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</si>
  <si>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</si>
  <si>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</si>
  <si>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</si>
  <si>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</si>
  <si>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</si>
  <si>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</si>
  <si>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</si>
  <si>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</si>
  <si>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</si>
  <si>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</si>
  <si>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</si>
  <si>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</si>
  <si>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</si>
  <si>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</si>
  <si>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</si>
  <si>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</si>
  <si>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</si>
  <si>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</si>
  <si>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</si>
  <si>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</si>
  <si>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</si>
  <si>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</si>
  <si>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</si>
  <si>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</si>
  <si>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</si>
  <si>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</si>
  <si>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</si>
  <si>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</si>
  <si>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</si>
  <si>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</si>
  <si>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</si>
  <si>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</si>
  <si>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</si>
  <si>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</si>
  <si>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</si>
  <si>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</si>
  <si>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</si>
  <si>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</si>
  <si>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</si>
  <si>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</si>
  <si>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</si>
  <si>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</si>
  <si>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</si>
  <si>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</si>
  <si>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</si>
  <si>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</si>
  <si>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</si>
  <si>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</si>
  <si>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</si>
  <si>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</si>
  <si>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</si>
  <si>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</si>
  <si>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</si>
  <si>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</si>
  <si>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</si>
  <si>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</si>
  <si>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</si>
  <si>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</si>
  <si>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</si>
  <si>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</si>
  <si>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</si>
  <si>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</si>
  <si>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</si>
  <si>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</si>
  <si>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</si>
  <si>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</si>
  <si>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</si>
  <si>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</si>
  <si>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</si>
  <si>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</si>
  <si>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</si>
  <si>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</si>
  <si>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</si>
  <si>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</si>
  <si>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</si>
  <si>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</si>
  <si>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</si>
  <si>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</si>
  <si>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</si>
  <si>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</si>
  <si>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</si>
  <si>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</si>
  <si>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</si>
  <si>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</si>
  <si>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</si>
  <si>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</si>
  <si>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</si>
  <si>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</si>
  <si>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</si>
  <si>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</si>
  <si>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</si>
  <si>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</si>
  <si>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</si>
  <si>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</si>
  <si>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</si>
  <si>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</si>
  <si>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</si>
  <si>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</si>
  <si>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</si>
  <si>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</si>
  <si>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</si>
  <si>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</si>
  <si>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</si>
  <si>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</si>
  <si>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</si>
  <si>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</si>
  <si>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</si>
  <si>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</si>
  <si>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</si>
  <si>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</si>
  <si>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</si>
  <si>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</si>
  <si>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</si>
  <si>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</si>
  <si>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</si>
  <si>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</si>
  <si>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</si>
  <si>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</si>
  <si>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</si>
  <si>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</si>
  <si>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</si>
  <si>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</si>
  <si>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</si>
  <si>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</si>
  <si>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</si>
  <si>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</si>
  <si>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</si>
  <si>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</si>
  <si>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</si>
  <si>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</si>
  <si>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</si>
  <si>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</si>
  <si>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</si>
  <si>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</si>
  <si>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</si>
  <si>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</si>
  <si>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</si>
  <si>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</si>
  <si>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</si>
  <si>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</si>
  <si>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</si>
  <si>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</si>
  <si>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</si>
  <si>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</si>
  <si>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</si>
  <si>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</si>
  <si>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</si>
  <si>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</si>
  <si>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</si>
  <si>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</si>
  <si>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</si>
  <si>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</si>
  <si>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</si>
  <si>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</si>
  <si>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</si>
  <si>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</si>
  <si>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</si>
  <si>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</si>
  <si>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</si>
  <si>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</si>
  <si>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</si>
  <si>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</si>
  <si>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</si>
  <si>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</si>
  <si>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</si>
  <si>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</si>
  <si>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</si>
  <si>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</si>
  <si>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</si>
  <si>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</si>
  <si>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</si>
  <si>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</si>
  <si>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</si>
  <si>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</si>
  <si>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</si>
  <si>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</si>
  <si>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</si>
  <si>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</si>
  <si>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</si>
  <si>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</si>
  <si>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</si>
  <si>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</si>
  <si>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</si>
  <si>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</si>
  <si>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</si>
  <si>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</si>
  <si>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</si>
  <si>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</si>
  <si>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</si>
  <si>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</si>
  <si>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</si>
  <si>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</si>
  <si>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</si>
  <si>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</si>
  <si>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</si>
  <si>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</si>
  <si>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</si>
  <si>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</si>
  <si>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</si>
  <si>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</si>
  <si>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</si>
  <si>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</si>
  <si>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</si>
  <si>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</si>
  <si>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</si>
  <si>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</si>
  <si>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</si>
  <si>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</si>
  <si>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</si>
  <si>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</si>
  <si>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</si>
  <si>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</si>
  <si>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</si>
  <si>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</si>
  <si>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</si>
  <si>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</si>
  <si>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</si>
  <si>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</si>
  <si>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</si>
  <si>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</si>
  <si>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</si>
  <si>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</si>
  <si>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</si>
  <si>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</si>
  <si>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</si>
  <si>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</si>
  <si>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</si>
  <si>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</si>
  <si>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</si>
  <si>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</si>
  <si>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</si>
  <si>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</si>
  <si>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</si>
  <si>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</si>
  <si>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</si>
  <si>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</si>
  <si>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</si>
  <si>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</si>
  <si>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</si>
  <si>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</si>
  <si>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</si>
  <si>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</si>
  <si>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</si>
  <si>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</si>
  <si>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</si>
  <si>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</si>
  <si>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</si>
  <si>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</si>
  <si>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</si>
  <si>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</si>
  <si>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</si>
  <si>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</si>
  <si>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</si>
  <si>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</si>
  <si>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</si>
  <si>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</si>
  <si>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</si>
  <si>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</si>
  <si>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</si>
  <si>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</si>
  <si>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</si>
  <si>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</si>
  <si>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</si>
  <si>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</si>
  <si>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</si>
  <si>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</si>
  <si>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</si>
  <si>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</si>
  <si>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</si>
  <si>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</si>
  <si>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</si>
  <si>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</si>
  <si>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</si>
  <si>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</si>
  <si>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</si>
  <si>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</si>
  <si>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</si>
  <si>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</si>
  <si>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</si>
  <si>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</si>
  <si>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</si>
  <si>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</si>
  <si>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</si>
  <si>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</si>
  <si>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</si>
  <si>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</si>
  <si>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</si>
  <si>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</si>
  <si>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</si>
  <si>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</si>
  <si>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</si>
  <si>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</si>
  <si>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</si>
  <si>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</si>
  <si>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</si>
  <si>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</si>
  <si>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</si>
  <si>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</si>
  <si>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</si>
  <si>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</si>
  <si>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</si>
  <si>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</si>
  <si>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</si>
  <si>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</si>
  <si>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</si>
  <si>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</si>
  <si>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</si>
  <si>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</si>
  <si>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</si>
  <si>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</si>
  <si>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</si>
  <si>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</si>
  <si>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</si>
  <si>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</si>
  <si>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</si>
  <si>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</si>
  <si>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</si>
  <si>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</si>
  <si>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</si>
  <si>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</si>
  <si>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</si>
  <si>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</si>
  <si>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</si>
  <si>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</si>
  <si>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</si>
  <si>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</si>
  <si>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</si>
  <si>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</si>
  <si>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</si>
  <si>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</si>
  <si>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</si>
  <si>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</si>
  <si>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</si>
  <si>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</si>
  <si>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</si>
  <si>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</si>
  <si>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</si>
  <si>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</si>
  <si>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</si>
  <si>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</si>
  <si>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</si>
  <si>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</si>
  <si>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</si>
  <si>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</si>
  <si>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</si>
  <si>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</si>
  <si>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</si>
  <si>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</si>
  <si>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</si>
  <si>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</si>
  <si>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</si>
  <si>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</si>
  <si>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</si>
  <si>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</si>
  <si>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</si>
  <si>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</si>
  <si>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</si>
  <si>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</si>
  <si>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</si>
  <si>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</si>
  <si>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</si>
  <si>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</si>
  <si>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</si>
  <si>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</si>
  <si>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</si>
  <si>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</si>
  <si>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</si>
  <si>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</si>
  <si>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</si>
  <si>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</si>
  <si>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</si>
  <si>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</si>
  <si>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</si>
  <si>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</si>
  <si>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</si>
  <si>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</si>
  <si>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</si>
  <si>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</si>
  <si>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</si>
  <si>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</si>
  <si>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</si>
  <si>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</si>
  <si>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</si>
  <si>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</si>
  <si>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</si>
  <si>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</si>
  <si>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</si>
  <si>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</si>
  <si>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</si>
  <si>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</si>
  <si>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</si>
  <si>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</si>
  <si>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</si>
  <si>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</si>
  <si>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</si>
  <si>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</si>
  <si>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</si>
  <si>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</si>
  <si>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</si>
  <si>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</si>
  <si>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</si>
  <si>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</si>
  <si>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</si>
  <si>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</si>
  <si>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</si>
  <si>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</si>
  <si>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</si>
  <si>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</si>
  <si>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</si>
  <si>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</si>
  <si>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</si>
  <si>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</si>
  <si>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</si>
  <si>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</si>
  <si>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</si>
  <si>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</si>
  <si>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</si>
  <si>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</si>
  <si>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</si>
  <si>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</si>
  <si>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</si>
  <si>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</si>
  <si>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</si>
  <si>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</si>
  <si>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</si>
  <si>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</si>
  <si>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</si>
  <si>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</si>
  <si>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</si>
  <si>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</si>
  <si>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</si>
  <si>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</si>
  <si>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</si>
  <si>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</si>
  <si>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</si>
  <si>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</si>
  <si>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</si>
  <si>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</si>
  <si>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</si>
  <si>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</si>
  <si>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</si>
  <si>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</si>
  <si>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</si>
  <si>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</si>
  <si>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</si>
  <si>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</si>
  <si>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</si>
  <si>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</si>
  <si>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</si>
  <si>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</si>
  <si>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</si>
  <si>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</si>
  <si>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</si>
  <si>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</si>
  <si>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</si>
  <si>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</si>
  <si>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</si>
  <si>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</si>
  <si>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</si>
  <si>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</si>
  <si>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</si>
  <si>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</si>
  <si>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</si>
  <si>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</si>
  <si>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</si>
  <si>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</si>
  <si>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</si>
  <si>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</si>
  <si>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</si>
  <si>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</si>
  <si>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</si>
  <si>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</si>
  <si>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</si>
  <si>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</si>
  <si>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</si>
  <si>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</si>
  <si>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</si>
  <si>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</si>
  <si>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</si>
  <si>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</si>
  <si>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</si>
  <si>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</si>
  <si>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</si>
  <si>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</si>
  <si>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</si>
  <si>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</si>
  <si>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</si>
  <si>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</si>
  <si>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</si>
  <si>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</si>
  <si>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</si>
  <si>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</si>
  <si>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</si>
  <si>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</si>
  <si>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</si>
  <si>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</si>
  <si>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</si>
  <si>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</si>
  <si>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</si>
  <si>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</si>
  <si>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</si>
  <si>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</si>
  <si>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</si>
  <si>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</si>
  <si>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</si>
  <si>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</si>
  <si>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</si>
  <si>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</si>
  <si>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</si>
  <si>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</si>
  <si>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</si>
  <si>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</si>
  <si>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</si>
  <si>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</si>
  <si>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</si>
  <si>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</si>
  <si>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</si>
  <si>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</si>
  <si>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</si>
  <si>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</si>
  <si>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</si>
  <si>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</si>
  <si>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</si>
  <si>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</si>
  <si>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</si>
  <si>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</si>
  <si>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</si>
  <si>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</si>
  <si>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</si>
  <si>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</si>
  <si>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</si>
  <si>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</si>
  <si>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</si>
  <si>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</si>
  <si>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</si>
  <si>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</si>
  <si>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</si>
  <si>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</si>
  <si>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</si>
  <si>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</si>
  <si>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</si>
  <si>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</si>
  <si>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</si>
  <si>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</si>
  <si>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</si>
  <si>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</si>
  <si>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</si>
  <si>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</si>
  <si>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</si>
  <si>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</si>
  <si>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</si>
  <si>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</si>
  <si>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</si>
  <si>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</si>
  <si>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</si>
  <si>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</si>
  <si>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</si>
  <si>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</si>
  <si>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</si>
  <si>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</si>
  <si>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</si>
  <si>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</si>
  <si>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</si>
  <si>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</si>
  <si>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</si>
  <si>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</si>
  <si>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</si>
  <si>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</si>
  <si>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</si>
  <si>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</si>
  <si>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</si>
  <si>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</si>
  <si>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</si>
  <si>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</si>
  <si>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</si>
  <si>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</si>
  <si>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</si>
  <si>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</si>
  <si>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</si>
  <si>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</si>
  <si>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</si>
  <si>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</si>
  <si>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</si>
  <si>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</si>
  <si>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</si>
  <si>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</si>
  <si>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</si>
  <si>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</si>
  <si>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</si>
  <si>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</si>
  <si>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</si>
  <si>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</si>
  <si>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</si>
  <si>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</si>
  <si>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</si>
  <si>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</si>
  <si>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</si>
  <si>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</si>
  <si>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</si>
  <si>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</si>
  <si>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</si>
  <si>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</si>
  <si>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</si>
  <si>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</si>
  <si>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</si>
  <si>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</si>
  <si>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</si>
  <si>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</si>
  <si>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</si>
  <si>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</si>
  <si>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</si>
  <si>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</si>
  <si>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</si>
  <si>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</si>
  <si>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</si>
  <si>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</si>
  <si>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</si>
  <si>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</si>
  <si>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</si>
  <si>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</si>
  <si>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</si>
  <si>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</si>
  <si>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</si>
  <si>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</si>
  <si>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</si>
  <si>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</si>
  <si>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</si>
  <si>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</si>
  <si>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</si>
  <si>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</si>
  <si>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</si>
  <si>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</si>
  <si>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</si>
  <si>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</si>
  <si>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</si>
  <si>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</si>
  <si>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</si>
  <si>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</si>
  <si>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</si>
  <si>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</si>
  <si>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</si>
  <si>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</si>
  <si>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</si>
  <si>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</si>
  <si>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</si>
  <si>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</si>
  <si>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</si>
  <si>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</si>
  <si>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</si>
  <si>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</si>
  <si>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</si>
  <si>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</si>
  <si>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</si>
  <si>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</si>
  <si>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</si>
  <si>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</si>
  <si>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</si>
  <si>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</si>
  <si>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</si>
  <si>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</si>
  <si>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</si>
  <si>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</si>
  <si>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</si>
  <si>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</si>
  <si>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</si>
  <si>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</si>
  <si>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</si>
  <si>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</si>
  <si>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</si>
  <si>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</si>
  <si>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</si>
  <si>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</si>
  <si>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</si>
  <si>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</si>
  <si>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</si>
  <si>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</si>
  <si>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</si>
  <si>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</si>
  <si>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</si>
  <si>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</si>
  <si>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</si>
  <si>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</si>
  <si>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</si>
  <si>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</si>
  <si>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</si>
  <si>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</si>
  <si>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</si>
  <si>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</si>
  <si>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</si>
  <si>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</si>
  <si>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</si>
  <si>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</si>
  <si>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</si>
  <si>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</si>
  <si>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</si>
  <si>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</si>
  <si>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</si>
  <si>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</si>
  <si>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</si>
  <si>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</si>
  <si>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</si>
  <si>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</si>
  <si>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</si>
  <si>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</si>
  <si>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</si>
  <si>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</si>
  <si>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</si>
  <si>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</si>
  <si>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</si>
  <si>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</si>
  <si>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</si>
  <si>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</si>
  <si>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</si>
  <si>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</si>
  <si>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</si>
  <si>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</si>
  <si>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</si>
  <si>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</si>
  <si>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</si>
  <si>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</si>
  <si>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</si>
  <si>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</si>
  <si>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</si>
  <si>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</si>
  <si>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</si>
  <si>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</si>
  <si>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</si>
  <si>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</si>
  <si>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</si>
  <si>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</si>
  <si>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</si>
  <si>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</si>
  <si>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</si>
  <si>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</si>
  <si>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</si>
  <si>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</si>
  <si>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</si>
  <si>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</si>
  <si>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</si>
  <si>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</si>
  <si>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</si>
  <si>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</si>
  <si>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</si>
  <si>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</si>
  <si>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</si>
  <si>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</si>
  <si>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</si>
  <si>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</si>
  <si>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</si>
  <si>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</si>
  <si>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</si>
  <si>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</si>
  <si>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</si>
  <si>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</si>
  <si>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</si>
  <si>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</si>
  <si>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</si>
  <si>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</si>
  <si>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</si>
  <si>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</si>
  <si>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</si>
  <si>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</si>
  <si>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</si>
  <si>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</si>
  <si>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</si>
  <si>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</si>
  <si>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</si>
  <si>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</si>
  <si>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</si>
  <si>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</si>
  <si>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</si>
  <si>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</si>
  <si>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</si>
  <si>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</si>
  <si>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</si>
  <si>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</si>
  <si>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</si>
  <si>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</si>
  <si>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</si>
  <si>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</si>
  <si>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</si>
  <si>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</si>
  <si>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</si>
  <si>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</si>
  <si>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</si>
  <si>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</si>
  <si>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</si>
  <si>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</si>
  <si>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</si>
  <si>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</si>
  <si>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</si>
  <si>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</si>
  <si>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</si>
  <si>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</si>
  <si>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</si>
  <si>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</si>
  <si>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</si>
  <si>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</si>
  <si>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</si>
  <si>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</si>
  <si>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</si>
  <si>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</si>
  <si>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</si>
  <si>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</si>
  <si>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</si>
  <si>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</si>
  <si>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</si>
  <si>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</si>
  <si>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</si>
  <si>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</si>
  <si>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</si>
  <si>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</si>
  <si>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</si>
  <si>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</si>
  <si>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</si>
  <si>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</si>
  <si>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</si>
  <si>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</si>
  <si>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</si>
  <si>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</si>
  <si>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</si>
  <si>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</si>
  <si>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</si>
  <si>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</si>
  <si>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</si>
  <si>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</si>
  <si>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</si>
  <si>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</si>
  <si>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</si>
  <si>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</si>
  <si>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</si>
  <si>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</si>
  <si>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</si>
  <si>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</si>
  <si>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</si>
  <si>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</si>
  <si>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</si>
  <si>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</si>
  <si>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</si>
  <si>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</si>
  <si>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</si>
  <si>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</si>
  <si>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</si>
  <si>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</si>
  <si>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</si>
  <si>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</si>
  <si>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</si>
  <si>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</si>
  <si>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</si>
  <si>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</si>
  <si>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</si>
  <si>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</si>
  <si>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</si>
  <si>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</si>
  <si>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</si>
  <si>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</si>
  <si>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</si>
  <si>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</si>
  <si>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</si>
  <si>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</si>
  <si>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</si>
  <si>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</si>
  <si>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</si>
  <si>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</si>
  <si>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</si>
  <si>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</si>
  <si>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</si>
  <si>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</si>
  <si>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</si>
  <si>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</si>
  <si>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</si>
  <si>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</si>
  <si>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</si>
  <si>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</si>
  <si>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</si>
  <si>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</si>
  <si>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</si>
  <si>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</si>
  <si>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</si>
  <si>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</si>
  <si>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</si>
  <si>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</si>
  <si>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</si>
  <si>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</si>
  <si>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</si>
  <si>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</si>
  <si>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</si>
  <si>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</si>
  <si>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</si>
  <si>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</si>
  <si>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</si>
  <si>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</si>
  <si>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</si>
  <si>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</si>
  <si>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</si>
  <si>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</si>
  <si>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</si>
  <si>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</si>
  <si>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</si>
  <si>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</si>
  <si>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</si>
  <si>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</si>
  <si>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</si>
  <si>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</si>
  <si>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</si>
  <si>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</si>
  <si>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</si>
  <si>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</si>
  <si>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</si>
  <si>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</si>
  <si>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</si>
  <si>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</si>
  <si>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</si>
  <si>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</si>
  <si>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</si>
  <si>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</si>
  <si>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</si>
  <si>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</si>
  <si>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</si>
  <si>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</si>
  <si>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</si>
  <si>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</si>
  <si>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</si>
  <si>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</si>
  <si>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</si>
  <si>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</si>
  <si>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</si>
  <si>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</si>
  <si>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</si>
  <si>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</si>
  <si>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</si>
  <si>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</si>
  <si>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</si>
  <si>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</si>
  <si>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</si>
  <si>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</si>
  <si>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</si>
  <si>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</si>
  <si>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</si>
  <si>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</si>
  <si>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</si>
  <si>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</si>
  <si>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</si>
  <si>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</si>
  <si>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</si>
  <si>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</si>
  <si>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</si>
  <si>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</si>
  <si>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</si>
  <si>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</si>
  <si>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</si>
  <si>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</si>
  <si>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</si>
  <si>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</si>
  <si>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</si>
  <si>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</si>
  <si>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</si>
  <si>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</si>
  <si>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</si>
  <si>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</si>
  <si>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</si>
  <si>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</si>
  <si>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</si>
  <si>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</si>
  <si>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</si>
  <si>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</si>
  <si>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</si>
  <si>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</si>
  <si>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</si>
  <si>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</si>
  <si>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</si>
  <si>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</si>
  <si>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</si>
  <si>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</si>
  <si>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</si>
  <si>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</si>
  <si>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</si>
  <si>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</si>
  <si>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</si>
  <si>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</si>
  <si>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</si>
  <si>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</si>
  <si>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</si>
  <si>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</si>
  <si>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</si>
  <si>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</si>
  <si>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</si>
  <si>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</si>
  <si>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</si>
  <si>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</si>
  <si>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</si>
  <si>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</si>
  <si>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</si>
  <si>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</si>
  <si>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</si>
  <si>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</si>
  <si>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</si>
  <si>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</si>
  <si>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</si>
  <si>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</si>
  <si>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</si>
  <si>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</si>
  <si>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</si>
  <si>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</si>
  <si>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</si>
  <si>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</si>
  <si>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</si>
  <si>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</si>
  <si>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</si>
  <si>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</si>
  <si>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</si>
  <si>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</si>
  <si>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</si>
  <si>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</si>
  <si>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</si>
  <si>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</si>
  <si>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</si>
  <si>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</si>
  <si>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</si>
  <si>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</si>
  <si>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</si>
  <si>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</si>
  <si>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</si>
  <si>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</si>
  <si>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</si>
  <si>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</si>
  <si>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</si>
  <si>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</si>
  <si>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</si>
  <si>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</si>
  <si>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</si>
  <si>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</si>
  <si>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</si>
  <si>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</si>
  <si>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</si>
  <si>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</si>
  <si>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</si>
  <si>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</si>
  <si>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</si>
  <si>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</si>
  <si>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</si>
  <si>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</si>
  <si>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</si>
  <si>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</si>
  <si>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</si>
  <si>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</si>
  <si>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</si>
  <si>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</si>
  <si>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</si>
  <si>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</si>
  <si>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</si>
  <si>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</si>
  <si>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</si>
  <si>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</si>
  <si>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</si>
  <si>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</si>
  <si>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</si>
  <si>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</si>
  <si>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</si>
  <si>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</si>
  <si>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</si>
  <si>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</si>
  <si>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</si>
  <si>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</si>
  <si>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</si>
  <si>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</si>
  <si>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</si>
  <si>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</si>
  <si>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</si>
  <si>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</si>
  <si>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</si>
  <si>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</si>
  <si>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</si>
  <si>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</si>
  <si>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</si>
  <si>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</si>
  <si>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</si>
  <si>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</si>
  <si>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</si>
  <si>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</si>
  <si>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</si>
  <si>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</si>
  <si>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</si>
  <si>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</si>
  <si>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</si>
  <si>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</si>
  <si>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</si>
  <si>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</si>
  <si>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</si>
  <si>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</si>
  <si>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</si>
  <si>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</si>
  <si>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</si>
  <si>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</si>
  <si>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</si>
  <si>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</si>
  <si>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</si>
  <si>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</si>
  <si>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</si>
  <si>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</si>
  <si>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</si>
  <si>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</si>
  <si>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</si>
  <si>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</si>
  <si>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</si>
  <si>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</si>
  <si>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</si>
  <si>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</si>
  <si>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</si>
  <si>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</si>
  <si>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</si>
  <si>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</si>
  <si>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</si>
  <si>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</si>
  <si>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</si>
  <si>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</si>
  <si>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</si>
  <si>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</si>
  <si>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</si>
  <si>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</si>
  <si>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</si>
  <si>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</si>
  <si>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</si>
  <si>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</si>
  <si>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</si>
  <si>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</si>
  <si>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</si>
  <si>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</si>
  <si>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</si>
  <si>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</si>
  <si>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</si>
  <si>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</si>
  <si>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</si>
  <si>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</si>
  <si>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</si>
  <si>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</si>
  <si>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</si>
  <si>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</si>
  <si>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</si>
  <si>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</si>
  <si>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</si>
  <si>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</si>
  <si>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</si>
  <si>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</si>
  <si>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</si>
  <si>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</si>
  <si>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</si>
  <si>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</si>
  <si>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</si>
  <si>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</si>
  <si>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</si>
  <si>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</si>
  <si>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</si>
  <si>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</si>
  <si>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</si>
  <si>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</si>
  <si>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</si>
  <si>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</si>
  <si>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</si>
  <si>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</si>
  <si>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</si>
  <si>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</si>
  <si>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</si>
  <si>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</si>
  <si>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</si>
  <si>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</si>
  <si>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</si>
  <si>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</si>
  <si>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</si>
  <si>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</si>
  <si>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</si>
  <si>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</si>
  <si>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</si>
  <si>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</si>
  <si>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</si>
  <si>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</si>
  <si>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</si>
  <si>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</si>
  <si>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</si>
  <si>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</si>
  <si>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</si>
  <si>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</si>
  <si>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</si>
  <si>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</si>
  <si>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</si>
  <si>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</si>
  <si>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</si>
  <si>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</si>
  <si>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</si>
  <si>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</si>
  <si>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</si>
  <si>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</si>
  <si>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</si>
  <si>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</si>
  <si>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</si>
  <si>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</si>
  <si>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</si>
  <si>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</si>
  <si>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</si>
  <si>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</si>
  <si>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</si>
  <si>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</si>
  <si>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</si>
  <si>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</si>
  <si>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</si>
  <si>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</si>
  <si>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</si>
  <si>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</si>
  <si>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</si>
  <si>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</si>
  <si>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</si>
  <si>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</si>
  <si>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</si>
  <si>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</si>
  <si>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</si>
  <si>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</si>
  <si>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</si>
  <si>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</si>
  <si>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</si>
  <si>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</si>
  <si>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</si>
  <si>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</si>
  <si>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</si>
  <si>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</si>
  <si>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</si>
  <si>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</si>
  <si>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</si>
  <si>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</si>
  <si>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</si>
  <si>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</si>
  <si>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</si>
  <si>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</si>
  <si>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</si>
  <si>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</si>
  <si>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</si>
  <si>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</si>
  <si>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</si>
  <si>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</si>
  <si>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</si>
  <si>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</si>
  <si>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</si>
  <si>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</si>
  <si>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</si>
  <si>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</si>
  <si>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</si>
  <si>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</si>
  <si>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</si>
  <si>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</si>
  <si>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</si>
  <si>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</si>
  <si>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</si>
  <si>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</si>
  <si>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</si>
  <si>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</si>
  <si>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</si>
  <si>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</si>
  <si>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</si>
  <si>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</si>
  <si>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</si>
  <si>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</si>
  <si>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</si>
  <si>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</si>
  <si>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</si>
  <si>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</si>
  <si>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</si>
  <si>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</si>
  <si>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</si>
  <si>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</si>
  <si>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</si>
  <si>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</si>
  <si>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</si>
  <si>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</si>
  <si>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</si>
  <si>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</si>
  <si>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</si>
  <si>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</si>
  <si>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</si>
  <si>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</si>
  <si>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</si>
  <si>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</si>
  <si>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</si>
  <si>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</si>
  <si>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</si>
  <si>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</si>
  <si>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</si>
  <si>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</si>
  <si>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</si>
  <si>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</si>
  <si>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</si>
  <si>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</si>
  <si>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</si>
  <si>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</si>
  <si>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</si>
  <si>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</si>
  <si>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</si>
  <si>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</si>
  <si>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</si>
  <si>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</si>
  <si>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</si>
  <si>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</si>
  <si>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</si>
  <si>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</si>
  <si>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</si>
  <si>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</si>
  <si>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</si>
  <si>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</si>
  <si>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</si>
  <si>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</si>
  <si>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</si>
  <si>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</si>
  <si>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</si>
  <si>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</si>
  <si>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</si>
  <si>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</si>
  <si>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</si>
  <si>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</si>
  <si>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</si>
  <si>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</si>
  <si>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</si>
  <si>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</si>
  <si>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</si>
  <si>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</si>
  <si>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</si>
  <si>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</si>
  <si>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</si>
  <si>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</si>
  <si>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</si>
  <si>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</si>
  <si>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</si>
  <si>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</si>
  <si>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</si>
  <si>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</si>
  <si>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</si>
  <si>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</si>
  <si>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</si>
  <si>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</si>
  <si>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</si>
  <si>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</si>
  <si>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</si>
  <si>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</si>
  <si>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</si>
  <si>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</si>
  <si>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</si>
  <si>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</si>
  <si>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</si>
  <si>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</si>
  <si>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</si>
  <si>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</si>
  <si>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</si>
  <si>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</si>
  <si>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</si>
  <si>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</si>
  <si>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</si>
  <si>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</si>
  <si>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</si>
  <si>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</si>
  <si>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</si>
  <si>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</si>
  <si>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</si>
  <si>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</si>
  <si>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</si>
  <si>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</si>
  <si>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</si>
  <si>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</si>
  <si>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</si>
  <si>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</si>
  <si>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</si>
  <si>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</si>
  <si>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</si>
  <si>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</si>
  <si>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</si>
  <si>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</si>
  <si>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</si>
  <si>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</si>
  <si>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</si>
  <si>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</si>
  <si>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</si>
  <si>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</si>
  <si>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</si>
  <si>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</si>
  <si>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</si>
  <si>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</si>
  <si>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</si>
  <si>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</si>
  <si>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</si>
  <si>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</si>
  <si>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</si>
  <si>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</si>
  <si>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</si>
  <si>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</si>
  <si>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</si>
  <si>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</si>
  <si>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</si>
  <si>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</si>
  <si>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</si>
  <si>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</si>
  <si>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</si>
  <si>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</si>
  <si>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</si>
  <si>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</si>
  <si>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</si>
  <si>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</si>
  <si>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</si>
  <si>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</si>
  <si>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</si>
  <si>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</si>
  <si>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</si>
  <si>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</si>
  <si>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</si>
  <si>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</si>
  <si>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</si>
  <si>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</si>
  <si>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</si>
  <si>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</si>
  <si>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</si>
  <si>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</si>
  <si>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</si>
  <si>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</si>
  <si>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</si>
  <si>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</si>
  <si>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</si>
  <si>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</si>
  <si>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</si>
  <si>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</si>
  <si>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</si>
  <si>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</si>
  <si>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</si>
  <si>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</si>
  <si>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</si>
  <si>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</si>
  <si>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</si>
  <si>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</si>
  <si>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</si>
  <si>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</si>
  <si>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</si>
  <si>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</si>
  <si>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</si>
  <si>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</si>
  <si>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</si>
  <si>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</si>
  <si>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</si>
  <si>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</si>
  <si>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</si>
  <si>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</si>
  <si>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</si>
  <si>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</si>
  <si>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</si>
  <si>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</si>
  <si>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</si>
  <si>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</si>
  <si>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</si>
  <si>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</si>
  <si>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</si>
  <si>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</si>
  <si>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</si>
  <si>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</si>
  <si>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</si>
  <si>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</si>
  <si>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</si>
  <si>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</si>
  <si>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</si>
  <si>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</si>
  <si>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</si>
  <si>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</si>
  <si>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</si>
  <si>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</si>
  <si>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</si>
  <si>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</si>
  <si>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</si>
  <si>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</si>
  <si>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</si>
  <si>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</si>
  <si>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</si>
  <si>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</si>
  <si>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</si>
  <si>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</si>
  <si>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</si>
  <si>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</si>
  <si>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</si>
  <si>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</si>
  <si>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</si>
  <si>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</si>
  <si>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</si>
  <si>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</si>
  <si>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</si>
  <si>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</si>
  <si>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</si>
  <si>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</si>
  <si>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</si>
  <si>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</si>
  <si>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</si>
  <si>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</si>
  <si>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</si>
  <si>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</si>
  <si>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</si>
  <si>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</si>
  <si>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</si>
  <si>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</si>
  <si>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</si>
  <si>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</si>
  <si>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</si>
  <si>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</si>
  <si>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</si>
  <si>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</si>
  <si>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</si>
  <si>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</si>
  <si>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</si>
  <si>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</si>
  <si>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</si>
  <si>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</si>
  <si>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</si>
  <si>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</si>
  <si>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</si>
  <si>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</si>
  <si>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</si>
  <si>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</si>
  <si>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</si>
  <si>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</si>
  <si>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</si>
  <si>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</si>
  <si>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</si>
  <si>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</si>
  <si>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</si>
  <si>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</si>
  <si>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</si>
  <si>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</si>
  <si>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</si>
  <si>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</si>
  <si>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</si>
  <si>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</si>
  <si>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</si>
  <si>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</si>
  <si>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</si>
  <si>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</si>
  <si>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</si>
  <si>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</si>
  <si>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</si>
  <si>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</si>
  <si>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</si>
  <si>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</si>
  <si>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</si>
  <si>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</si>
  <si>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</si>
  <si>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</si>
  <si>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</si>
  <si>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</si>
  <si>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</si>
  <si>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</si>
  <si>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</si>
  <si>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</si>
  <si>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</si>
  <si>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</si>
  <si>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</si>
  <si>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</si>
  <si>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</si>
  <si>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</si>
  <si>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</si>
  <si>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</si>
  <si>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</si>
  <si>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</si>
  <si>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</si>
  <si>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</si>
  <si>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</si>
  <si>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</si>
  <si>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</si>
  <si>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</si>
  <si>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</si>
  <si>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</si>
  <si>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</si>
  <si>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</si>
  <si>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</si>
  <si>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</si>
  <si>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</si>
  <si>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</si>
  <si>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</si>
  <si>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</si>
  <si>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</si>
  <si>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</si>
  <si>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</si>
  <si>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</si>
  <si>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</si>
  <si>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</si>
  <si>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</si>
  <si>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</si>
  <si>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</si>
  <si>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</si>
  <si>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</si>
  <si>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</si>
  <si>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</si>
  <si>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</si>
  <si>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</si>
  <si>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</si>
  <si>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</si>
  <si>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</si>
  <si>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</si>
  <si>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</si>
  <si>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</si>
  <si>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</si>
  <si>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</si>
  <si>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</si>
  <si>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</si>
  <si>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</si>
  <si>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</si>
  <si>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</si>
  <si>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</si>
  <si>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</si>
  <si>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</si>
  <si>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</si>
  <si>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</si>
  <si>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</si>
  <si>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</si>
  <si>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</si>
  <si>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</si>
  <si>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</si>
  <si>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</si>
  <si>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</si>
  <si>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</si>
  <si>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</si>
  <si>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</si>
  <si>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</si>
  <si>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</si>
  <si>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</si>
  <si>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</si>
  <si>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</si>
  <si>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</si>
  <si>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</si>
  <si>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</si>
  <si>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</si>
  <si>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</si>
  <si>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</si>
  <si>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</si>
  <si>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</si>
  <si>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</si>
  <si>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</si>
  <si>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</si>
  <si>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</si>
  <si>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</si>
  <si>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</si>
  <si>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</si>
  <si>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</si>
  <si>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</si>
  <si>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</si>
  <si>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</si>
  <si>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</si>
  <si>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</si>
  <si>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</si>
  <si>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</si>
  <si>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</si>
  <si>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</si>
  <si>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</si>
  <si>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</si>
  <si>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</si>
  <si>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</si>
  <si>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</si>
  <si>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</si>
  <si>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</si>
  <si>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</si>
  <si>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</si>
  <si>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</si>
  <si>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</si>
  <si>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</si>
  <si>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</si>
  <si>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</si>
  <si>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</si>
  <si>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</si>
  <si>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</si>
  <si>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</si>
  <si>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</si>
  <si>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</si>
  <si>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</si>
  <si>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</si>
  <si>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</si>
  <si>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</si>
  <si>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</si>
  <si>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</si>
  <si>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</si>
  <si>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</si>
  <si>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</si>
  <si>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</si>
  <si>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</si>
  <si>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</si>
  <si>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</si>
  <si>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</si>
  <si>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</si>
  <si>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</si>
  <si>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</si>
  <si>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</si>
  <si>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</si>
  <si>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</si>
  <si>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</si>
  <si>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</si>
  <si>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</si>
  <si>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</si>
  <si>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</si>
  <si>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</si>
  <si>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</si>
  <si>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</si>
  <si>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</si>
  <si>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</si>
  <si>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</si>
  <si>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</si>
  <si>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</si>
  <si>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</si>
  <si>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</si>
  <si>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</si>
  <si>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</si>
  <si>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</si>
  <si>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</si>
  <si>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</si>
  <si>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</si>
  <si>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</si>
  <si>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</si>
  <si>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</si>
  <si>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</si>
  <si>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</si>
  <si>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</si>
  <si>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</si>
  <si>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</si>
  <si>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</si>
  <si>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</si>
  <si>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</si>
  <si>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</si>
  <si>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</si>
  <si>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</si>
  <si>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</si>
  <si>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</si>
  <si>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</si>
  <si>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</si>
  <si>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</si>
  <si>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</si>
  <si>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</si>
  <si>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</si>
  <si>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</si>
  <si>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</si>
  <si>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</si>
  <si>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</si>
  <si>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</si>
  <si>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</si>
  <si>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</si>
  <si>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</si>
  <si>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</si>
  <si>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</si>
  <si>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</si>
  <si>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</si>
  <si>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</si>
  <si>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</si>
  <si>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</si>
  <si>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</si>
  <si>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</si>
  <si>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</si>
  <si>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</si>
  <si>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</si>
  <si>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</si>
  <si>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</si>
  <si>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</si>
  <si>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</si>
  <si>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</si>
  <si>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</si>
  <si>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</si>
  <si>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</si>
  <si>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</si>
  <si>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</si>
  <si>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</si>
  <si>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</si>
  <si>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</si>
  <si>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</si>
  <si>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</si>
  <si>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</si>
  <si>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</si>
  <si>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</si>
  <si>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</si>
  <si>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</si>
  <si>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</si>
  <si>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</si>
  <si>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</si>
  <si>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</si>
  <si>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</si>
  <si>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</si>
  <si>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</si>
  <si>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</si>
  <si>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</si>
  <si>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</si>
  <si>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</si>
  <si>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</si>
  <si>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</si>
  <si>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</si>
  <si>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</si>
  <si>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</si>
  <si>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</si>
  <si>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</si>
  <si>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</si>
  <si>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</si>
  <si>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</si>
  <si>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</si>
  <si>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</si>
  <si>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</si>
  <si>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</si>
  <si>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</si>
  <si>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</si>
  <si>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</si>
  <si>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</si>
  <si>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</si>
  <si>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</si>
  <si>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</si>
  <si>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</si>
  <si>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</si>
  <si>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</si>
  <si>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</si>
  <si>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</si>
  <si>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</si>
  <si>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</si>
  <si>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</si>
  <si>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</si>
  <si>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</si>
  <si>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</si>
  <si>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</si>
  <si>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</si>
  <si>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</si>
  <si>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</si>
  <si>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</si>
  <si>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</si>
  <si>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</si>
  <si>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</si>
  <si>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</si>
  <si>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</si>
  <si>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</si>
  <si>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</si>
  <si>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</si>
  <si>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</si>
  <si>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</si>
  <si>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</si>
  <si>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</si>
  <si>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</si>
  <si>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</si>
  <si>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</si>
  <si>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</si>
  <si>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</si>
  <si>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</si>
  <si>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</si>
  <si>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</si>
  <si>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</si>
  <si>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</si>
  <si>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</si>
  <si>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</si>
  <si>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</si>
  <si>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</si>
  <si>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</si>
  <si>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</si>
  <si>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</si>
  <si>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</si>
  <si>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</si>
  <si>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</si>
  <si>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</si>
  <si>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</si>
  <si>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</si>
  <si>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</si>
  <si>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</si>
  <si>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</si>
  <si>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</si>
  <si>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</si>
  <si>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</si>
  <si>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</si>
  <si>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</si>
  <si>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</si>
  <si>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</si>
  <si>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</si>
  <si>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</si>
  <si>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</si>
  <si>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</si>
  <si>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</si>
  <si>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</si>
  <si>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</si>
  <si>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</si>
  <si>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</si>
  <si>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</si>
  <si>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</si>
  <si>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</si>
  <si>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</si>
  <si>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</si>
  <si>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</si>
  <si>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</si>
  <si>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</si>
  <si>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</si>
  <si>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</si>
  <si>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</si>
  <si>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</si>
  <si>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</si>
  <si>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</si>
  <si>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</si>
  <si>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</si>
  <si>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</si>
  <si>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</si>
  <si>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</si>
  <si>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</si>
  <si>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</si>
  <si>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</si>
  <si>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</si>
  <si>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</si>
  <si>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</si>
  <si>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</si>
  <si>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</si>
  <si>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</si>
  <si>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</si>
  <si>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</si>
  <si>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</si>
  <si>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</si>
  <si>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</si>
  <si>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</si>
  <si>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</si>
  <si>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</si>
  <si>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</si>
  <si>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</si>
  <si>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</si>
  <si>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</si>
  <si>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</si>
  <si>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</si>
  <si>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</si>
  <si>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</si>
  <si>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</si>
  <si>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</si>
  <si>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</si>
  <si>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</si>
  <si>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</si>
  <si>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</si>
  <si>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</si>
  <si>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</si>
  <si>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</si>
  <si>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</si>
  <si>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</si>
  <si>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</si>
  <si>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</si>
  <si>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</si>
  <si>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</si>
  <si>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</si>
  <si>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</si>
  <si>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</si>
  <si>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</si>
  <si>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</si>
  <si>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</si>
  <si>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</si>
  <si>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</si>
  <si>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</si>
  <si>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</si>
  <si>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</si>
  <si>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</si>
  <si>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</si>
  <si>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</si>
  <si>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</si>
  <si>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</si>
  <si>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</si>
  <si>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</si>
  <si>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</si>
  <si>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</si>
  <si>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</si>
  <si>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</si>
  <si>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</si>
  <si>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</si>
  <si>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</si>
  <si>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</si>
  <si>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</si>
  <si>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</si>
  <si>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</si>
  <si>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</si>
  <si>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</si>
  <si>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</si>
  <si>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</si>
  <si>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</si>
  <si>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</si>
  <si>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</si>
  <si>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</si>
  <si>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</si>
  <si>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</si>
  <si>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</si>
  <si>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</si>
  <si>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</si>
  <si>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</si>
  <si>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</si>
  <si>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</si>
  <si>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</si>
  <si>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</si>
  <si>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</si>
  <si>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</si>
  <si>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</si>
  <si>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</si>
  <si>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</si>
  <si>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</si>
  <si>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</si>
  <si>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</si>
  <si>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</si>
  <si>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</si>
  <si>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</si>
  <si>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</si>
  <si>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</si>
  <si>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</si>
  <si>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</si>
  <si>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</si>
  <si>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</si>
  <si>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</si>
  <si>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</si>
  <si>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</si>
  <si>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</si>
  <si>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</si>
  <si>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</si>
  <si>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</si>
  <si>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</si>
  <si>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</si>
  <si>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</si>
  <si>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</si>
  <si>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</si>
  <si>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</si>
  <si>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</si>
  <si>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</si>
  <si>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</si>
  <si>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</si>
  <si>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</si>
  <si>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</si>
  <si>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</si>
  <si>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</si>
  <si>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</si>
  <si>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</si>
  <si>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</si>
  <si>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</si>
  <si>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</si>
  <si>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</si>
  <si>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</si>
  <si>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</si>
  <si>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</si>
  <si>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</si>
  <si>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</si>
  <si>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</si>
  <si>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</si>
  <si>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</si>
  <si>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</si>
  <si>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</si>
  <si>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</si>
  <si>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</si>
  <si>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</si>
  <si>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</si>
  <si>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</si>
  <si>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</si>
  <si>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</si>
  <si>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</si>
  <si>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</si>
  <si>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</si>
  <si>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</si>
  <si>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</si>
  <si>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</si>
  <si>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</si>
  <si>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</si>
  <si>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</si>
  <si>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</si>
  <si>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</si>
  <si>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</si>
  <si>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</si>
  <si>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</si>
  <si>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</si>
  <si>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</si>
  <si>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</si>
  <si>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</si>
  <si>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</si>
  <si>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</si>
  <si>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</si>
  <si>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</si>
  <si>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</si>
  <si>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</si>
  <si>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</si>
  <si>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</si>
  <si>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</si>
  <si>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</si>
  <si>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</si>
  <si>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</si>
  <si>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</si>
  <si>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</si>
  <si>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</si>
  <si>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</si>
  <si>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</si>
  <si>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</si>
  <si>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</si>
  <si>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</si>
  <si>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</si>
  <si>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</si>
  <si>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</si>
  <si>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</si>
  <si>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</si>
  <si>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</si>
  <si>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</si>
  <si>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</si>
  <si>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</si>
  <si>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</si>
  <si>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</si>
  <si>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</si>
  <si>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</si>
  <si>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</si>
  <si>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</si>
  <si>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</si>
  <si>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</si>
  <si>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</si>
  <si>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</si>
  <si>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</si>
  <si>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</si>
  <si>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</si>
  <si>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</si>
  <si>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</si>
  <si>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</si>
  <si>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</si>
  <si>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</si>
  <si>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</si>
  <si>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</si>
  <si>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</si>
  <si>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</si>
  <si>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</si>
  <si>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</si>
  <si>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</si>
  <si>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</si>
  <si>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</si>
  <si>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</si>
  <si>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</si>
  <si>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</si>
  <si>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</si>
  <si>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</si>
  <si>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</si>
  <si>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</si>
  <si>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</si>
  <si>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</si>
  <si>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</si>
  <si>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</si>
  <si>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</si>
  <si>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</si>
  <si>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</si>
  <si>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</si>
  <si>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</si>
  <si>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</si>
  <si>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</si>
  <si>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</si>
  <si>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</si>
  <si>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</si>
  <si>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</si>
  <si>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</si>
  <si>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</si>
  <si>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</si>
  <si>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</si>
  <si>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</si>
  <si>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</si>
  <si>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</si>
  <si>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</si>
  <si>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</si>
  <si>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</si>
  <si>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</si>
  <si>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</si>
  <si>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</si>
  <si>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</si>
  <si>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</si>
  <si>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</si>
  <si>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</si>
  <si>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</si>
  <si>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</si>
  <si>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</si>
  <si>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</si>
  <si>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</si>
  <si>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</si>
  <si>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</si>
  <si>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</si>
  <si>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</si>
  <si>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</si>
  <si>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</si>
  <si>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</si>
  <si>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</si>
  <si>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</si>
  <si>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</si>
  <si>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</si>
  <si>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</si>
  <si>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</si>
  <si>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</si>
  <si>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</si>
  <si>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</si>
  <si>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</si>
  <si>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</si>
  <si>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</si>
  <si>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</si>
  <si>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</si>
  <si>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</si>
  <si>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</si>
  <si>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</si>
  <si>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</si>
  <si>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</si>
  <si>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</si>
  <si>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</si>
  <si>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</si>
  <si>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</si>
  <si>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</si>
  <si>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</si>
  <si>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</si>
  <si>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</si>
  <si>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</si>
  <si>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</si>
  <si>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</si>
  <si>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</si>
  <si>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</si>
  <si>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</si>
  <si>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</si>
  <si>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</si>
  <si>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</si>
  <si>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</si>
  <si>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</si>
  <si>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</si>
  <si>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</si>
  <si>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</si>
  <si>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</si>
  <si>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</si>
  <si>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</si>
  <si>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</si>
  <si>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</si>
  <si>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</si>
  <si>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</si>
  <si>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</si>
  <si>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</si>
  <si>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</si>
  <si>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</si>
  <si>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</si>
  <si>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</si>
  <si>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</si>
  <si>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</si>
  <si>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</si>
  <si>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</si>
  <si>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</si>
  <si>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</si>
  <si>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</si>
  <si>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</si>
  <si>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</si>
  <si>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</si>
  <si>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</si>
  <si>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</si>
  <si>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</si>
  <si>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</si>
  <si>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</si>
  <si>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</si>
  <si>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</si>
  <si>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</si>
  <si>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</si>
  <si>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</si>
  <si>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</si>
  <si>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</si>
  <si>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</si>
  <si>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</si>
  <si>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</si>
  <si>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</si>
  <si>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</si>
  <si>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</si>
  <si>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</si>
  <si>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</si>
  <si>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</si>
  <si>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</si>
  <si>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</si>
  <si>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</si>
  <si>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</si>
  <si>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</si>
  <si>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</si>
  <si>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</si>
  <si>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</si>
  <si>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</si>
  <si>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</si>
  <si>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</si>
  <si>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</si>
  <si>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</si>
  <si>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</si>
  <si>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</si>
  <si>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</si>
  <si>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</si>
  <si>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</si>
  <si>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</si>
  <si>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</si>
  <si>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</si>
  <si>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</si>
  <si>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</si>
  <si>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</si>
  <si>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</si>
  <si>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</si>
  <si>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</si>
  <si>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</si>
  <si>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</si>
  <si>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</si>
  <si>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</si>
  <si>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</si>
  <si>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</si>
  <si>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</si>
  <si>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</si>
  <si>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</si>
  <si>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</si>
  <si>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</si>
  <si>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</si>
  <si>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</si>
  <si>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</si>
  <si>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</si>
  <si>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</si>
  <si>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</si>
  <si>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</si>
  <si>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</si>
  <si>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</si>
  <si>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</si>
  <si>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</si>
  <si>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</si>
  <si>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</si>
  <si>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</si>
  <si>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</si>
  <si>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</si>
  <si>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</si>
  <si>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</si>
  <si>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</si>
  <si>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</si>
  <si>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</si>
  <si>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</si>
  <si>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</si>
  <si>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</si>
  <si>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</si>
  <si>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</si>
  <si>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</si>
  <si>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</si>
  <si>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</si>
  <si>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</si>
  <si>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</si>
  <si>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</si>
  <si>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</si>
  <si>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</si>
  <si>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</si>
  <si>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</si>
  <si>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</si>
  <si>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</si>
  <si>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</si>
  <si>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</si>
  <si>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</si>
  <si>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</si>
  <si>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</si>
  <si>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</si>
  <si>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</si>
  <si>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</si>
  <si>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</si>
  <si>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</si>
  <si>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</si>
  <si>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</si>
  <si>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</si>
  <si>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</si>
  <si>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</si>
  <si>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</si>
  <si>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</si>
  <si>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</si>
  <si>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</si>
  <si>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</si>
  <si>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</si>
  <si>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</si>
  <si>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</si>
  <si>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</si>
  <si>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</si>
  <si>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</si>
  <si>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</si>
  <si>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</si>
  <si>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</si>
  <si>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</si>
  <si>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</si>
  <si>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</si>
  <si>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</si>
  <si>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</si>
  <si>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</si>
  <si>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</si>
  <si>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</si>
  <si>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</si>
  <si>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</si>
  <si>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</si>
  <si>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</si>
  <si>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</si>
  <si>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</si>
  <si>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</si>
  <si>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</si>
  <si>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</si>
  <si>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</si>
  <si>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</si>
  <si>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</si>
  <si>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</si>
  <si>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</si>
  <si>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</si>
  <si>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</si>
  <si>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</si>
  <si>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</si>
  <si>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</si>
  <si>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</si>
  <si>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</si>
  <si>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</si>
  <si>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</si>
  <si>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</si>
  <si>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</si>
  <si>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</si>
  <si>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</si>
  <si>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</si>
  <si>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</si>
  <si>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</si>
  <si>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</si>
  <si>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</si>
  <si>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</si>
  <si>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</si>
  <si>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</si>
  <si>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</si>
  <si>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</si>
  <si>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</si>
  <si>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</si>
  <si>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</si>
  <si>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</si>
  <si>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</si>
  <si>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</si>
  <si>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</si>
  <si>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</si>
  <si>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</si>
  <si>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</si>
  <si>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</si>
  <si>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</si>
  <si>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</si>
  <si>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</si>
  <si>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</si>
  <si>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</si>
  <si>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</si>
  <si>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</si>
  <si>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</si>
  <si>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</si>
  <si>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</si>
  <si>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</si>
  <si>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</si>
  <si>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</si>
  <si>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</si>
  <si>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</si>
  <si>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</si>
  <si>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</si>
  <si>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</si>
  <si>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</si>
  <si>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</si>
  <si>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</si>
  <si>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</si>
  <si>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</si>
  <si>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</si>
  <si>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</si>
  <si>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</si>
  <si>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</si>
  <si>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</si>
  <si>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</si>
  <si>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</si>
  <si>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</si>
  <si>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</si>
  <si>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</si>
  <si>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</si>
  <si>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</si>
  <si>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</si>
  <si>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</si>
  <si>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</si>
  <si>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</si>
  <si>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</si>
  <si>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</si>
  <si>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</si>
  <si>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</si>
  <si>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</si>
  <si>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</si>
  <si>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</si>
  <si>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</si>
  <si>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</si>
  <si>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</si>
  <si>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</si>
  <si>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</si>
  <si>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</si>
  <si>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</si>
  <si>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</si>
  <si>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</si>
  <si>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</si>
  <si>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</si>
  <si>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</si>
  <si>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</si>
  <si>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</si>
  <si>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</si>
  <si>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</si>
  <si>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</si>
  <si>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</si>
  <si>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</si>
  <si>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</si>
  <si>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</si>
  <si>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</si>
  <si>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</si>
  <si>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</si>
  <si>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</si>
  <si>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</si>
  <si>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</si>
  <si>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</si>
  <si>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</si>
  <si>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</si>
  <si>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</si>
  <si>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</si>
  <si>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</si>
  <si>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</si>
  <si>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</si>
  <si>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</si>
  <si>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</si>
  <si>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</si>
  <si>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</si>
  <si>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</si>
  <si>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</si>
  <si>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</si>
  <si>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</si>
  <si>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</si>
  <si>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</si>
  <si>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</si>
  <si>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</si>
  <si>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</si>
  <si>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</si>
  <si>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</si>
  <si>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</si>
  <si>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</si>
  <si>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</si>
  <si>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</si>
  <si>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</si>
  <si>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</si>
  <si>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</si>
  <si>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</si>
  <si>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</si>
  <si>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</si>
  <si>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</si>
  <si>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</si>
  <si>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</si>
  <si>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</si>
  <si>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</si>
  <si>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</si>
  <si>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</si>
  <si>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</si>
  <si>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</si>
  <si>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</si>
  <si>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</si>
  <si>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</si>
  <si>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</si>
  <si>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</si>
  <si>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</si>
  <si>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</si>
  <si>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</si>
  <si>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</si>
  <si>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</si>
  <si>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</si>
  <si>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</si>
  <si>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</si>
  <si>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</si>
  <si>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</si>
  <si>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</si>
  <si>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</si>
  <si>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</si>
  <si>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</si>
  <si>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</si>
  <si>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</si>
  <si>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</si>
  <si>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</si>
  <si>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</si>
  <si>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</si>
  <si>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</si>
  <si>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</si>
  <si>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</si>
  <si>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</si>
  <si>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</si>
  <si>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</si>
  <si>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</si>
  <si>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</si>
  <si>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</si>
  <si>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</si>
  <si>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</si>
  <si>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</si>
  <si>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</si>
  <si>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</si>
  <si>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</si>
  <si>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</si>
  <si>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</si>
  <si>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</si>
  <si>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</si>
  <si>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</si>
  <si>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</si>
  <si>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</si>
  <si>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</si>
  <si>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</si>
  <si>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</si>
  <si>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</si>
  <si>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</si>
  <si>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</si>
  <si>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</si>
  <si>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</si>
  <si>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</si>
  <si>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</si>
  <si>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</si>
  <si>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</si>
  <si>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</si>
  <si>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</si>
  <si>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</si>
  <si>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</si>
  <si>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</si>
  <si>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</si>
  <si>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</si>
  <si>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</si>
  <si>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</si>
  <si>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</si>
  <si>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</si>
  <si>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</si>
  <si>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</si>
  <si>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</si>
  <si>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</si>
  <si>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</si>
  <si>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</si>
  <si>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</si>
  <si>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</si>
  <si>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</si>
  <si>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</si>
  <si>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</si>
  <si>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</si>
  <si>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</si>
  <si>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</si>
  <si>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</si>
  <si>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</si>
  <si>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</si>
  <si>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</si>
  <si>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</si>
  <si>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</si>
  <si>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</si>
  <si>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</si>
  <si>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</si>
  <si>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</si>
  <si>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</si>
  <si>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</si>
  <si>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</si>
  <si>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</si>
  <si>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</si>
  <si>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</si>
  <si>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</si>
  <si>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</si>
  <si>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</si>
  <si>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</si>
  <si>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</si>
  <si>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</si>
  <si>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</si>
  <si>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</si>
  <si>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</si>
  <si>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</si>
  <si>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</si>
  <si>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</si>
  <si>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</si>
  <si>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</si>
  <si>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</si>
  <si>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</si>
  <si>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</si>
  <si>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</si>
  <si>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</si>
  <si>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</si>
  <si>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</si>
  <si>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</si>
  <si>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</si>
  <si>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</si>
  <si>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</si>
  <si>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</si>
  <si>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</si>
  <si>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</si>
  <si>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</si>
  <si>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</si>
  <si>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</si>
  <si>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</si>
  <si>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</si>
  <si>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</si>
  <si>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</si>
  <si>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</si>
  <si>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</si>
  <si>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</si>
  <si>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</si>
  <si>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</si>
  <si>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</si>
  <si>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</si>
  <si>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</si>
  <si>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</si>
  <si>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</si>
  <si>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</si>
  <si>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</si>
  <si>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</si>
  <si>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</si>
  <si>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</si>
  <si>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</si>
  <si>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</si>
  <si>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</si>
  <si>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</si>
  <si>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</si>
  <si>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</si>
  <si>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</si>
  <si>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</si>
  <si>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</si>
  <si>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</si>
  <si>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</si>
  <si>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</si>
  <si>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</si>
  <si>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</si>
  <si>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</si>
  <si>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</si>
  <si>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</si>
  <si>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</si>
  <si>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</si>
  <si>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</si>
  <si>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</si>
  <si>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</si>
  <si>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</si>
  <si>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</si>
  <si>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</si>
  <si>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</si>
  <si>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</si>
  <si>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</si>
  <si>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</si>
  <si>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</si>
  <si>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</si>
  <si>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</si>
  <si>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</si>
  <si>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</si>
  <si>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</si>
  <si>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</si>
  <si>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</si>
  <si>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</si>
  <si>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</si>
  <si>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</si>
  <si>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</si>
  <si>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</si>
  <si>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</si>
  <si>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</si>
  <si>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</si>
  <si>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</si>
  <si>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</si>
  <si>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</si>
  <si>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</si>
  <si>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</si>
  <si>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</si>
  <si>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</si>
  <si>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</si>
  <si>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</si>
  <si>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</si>
  <si>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</si>
  <si>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</si>
  <si>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</si>
  <si>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</si>
  <si>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</si>
  <si>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</si>
  <si>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</si>
  <si>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</si>
  <si>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</si>
  <si>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</si>
  <si>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</si>
  <si>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</si>
  <si>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</si>
  <si>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</si>
  <si>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</si>
  <si>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</si>
  <si>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</si>
  <si>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</si>
  <si>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</si>
  <si>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</si>
  <si>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</si>
  <si>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</si>
  <si>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</si>
  <si>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</si>
  <si>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</si>
  <si>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</si>
  <si>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</si>
  <si>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</si>
  <si>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</si>
  <si>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</si>
  <si>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</si>
  <si>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</si>
  <si>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</si>
  <si>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</si>
  <si>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</si>
  <si>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</si>
  <si>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</si>
  <si>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</si>
  <si>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</si>
  <si>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</si>
  <si>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</si>
  <si>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</si>
  <si>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</si>
  <si>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</si>
  <si>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</si>
  <si>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</si>
  <si>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</si>
  <si>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</si>
  <si>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</si>
  <si>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</si>
  <si>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</si>
  <si>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</si>
  <si>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</si>
  <si>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</si>
  <si>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</si>
  <si>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</si>
  <si>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</si>
  <si>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</si>
  <si>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</si>
  <si>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</si>
  <si>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</si>
  <si>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</si>
  <si>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</si>
  <si>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</si>
  <si>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</si>
  <si>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</si>
  <si>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</si>
  <si>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</si>
  <si>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</si>
  <si>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</si>
  <si>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</si>
  <si>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</si>
  <si>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</si>
  <si>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</si>
  <si>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</si>
  <si>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</si>
  <si>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</si>
  <si>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</si>
  <si>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</si>
  <si>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</si>
  <si>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</si>
  <si>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</si>
  <si>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</si>
  <si>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</si>
  <si>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</si>
  <si>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</si>
  <si>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</si>
  <si>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</si>
  <si>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</si>
  <si>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</si>
  <si>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</si>
  <si>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</si>
  <si>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</si>
  <si>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</si>
  <si>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</si>
  <si>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</si>
  <si>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</si>
  <si>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</si>
  <si>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</si>
  <si>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</si>
  <si>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</si>
  <si>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</si>
  <si>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</si>
  <si>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</si>
  <si>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</si>
  <si>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</si>
  <si>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</si>
  <si>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</si>
  <si>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</si>
  <si>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</si>
  <si>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</si>
  <si>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</si>
  <si>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</si>
  <si>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</si>
  <si>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</si>
  <si>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</si>
  <si>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</si>
  <si>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</si>
  <si>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</si>
  <si>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</si>
  <si>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</si>
  <si>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</si>
  <si>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</si>
  <si>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</si>
  <si>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</si>
  <si>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</si>
  <si>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</si>
  <si>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</si>
  <si>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</si>
  <si>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</si>
  <si>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</si>
  <si>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</si>
  <si>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</si>
  <si>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</si>
  <si>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</si>
  <si>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</si>
  <si>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</si>
  <si>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</si>
  <si>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</si>
  <si>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</si>
  <si>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</si>
  <si>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</si>
  <si>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</si>
  <si>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</si>
  <si>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</si>
  <si>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</si>
  <si>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</si>
  <si>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</si>
  <si>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</si>
  <si>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</si>
  <si>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</si>
  <si>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</si>
  <si>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</si>
  <si>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</si>
  <si>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</si>
  <si>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</si>
  <si>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</si>
  <si>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</si>
  <si>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</si>
  <si>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</si>
  <si>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</si>
  <si>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</si>
  <si>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</si>
  <si>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</si>
  <si>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</si>
  <si>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</si>
  <si>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</si>
  <si>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</si>
  <si>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</si>
  <si>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</si>
  <si>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</si>
  <si>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</si>
  <si>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</si>
  <si>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</si>
  <si>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</si>
  <si>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</si>
  <si>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</si>
  <si>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</si>
  <si>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</si>
  <si>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</si>
  <si>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</si>
  <si>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</si>
  <si>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</si>
  <si>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</si>
  <si>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</si>
  <si>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</si>
  <si>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</si>
  <si>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</si>
  <si>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</si>
  <si>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</si>
  <si>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</si>
  <si>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</si>
  <si>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</si>
  <si>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</si>
  <si>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</si>
  <si>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</si>
  <si>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</si>
  <si>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</si>
  <si>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</si>
  <si>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</si>
  <si>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</si>
  <si>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</si>
  <si>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</si>
  <si>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</si>
  <si>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</si>
  <si>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</si>
  <si>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</si>
  <si>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</si>
  <si>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</si>
  <si>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</si>
  <si>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</si>
  <si>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</si>
  <si>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</si>
  <si>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</si>
  <si>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</si>
  <si>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</si>
  <si>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</si>
  <si>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</si>
  <si>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</si>
  <si>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</si>
  <si>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</si>
  <si>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</si>
  <si>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</si>
  <si>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</si>
  <si>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</si>
  <si>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</si>
  <si>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</si>
  <si>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</si>
  <si>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</si>
  <si>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</si>
  <si>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</si>
  <si>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</si>
  <si>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</si>
  <si>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</si>
  <si>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</si>
  <si>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</si>
  <si>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</si>
  <si>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</si>
  <si>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</si>
  <si>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</si>
  <si>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</si>
  <si>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</si>
  <si>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</si>
  <si>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</si>
  <si>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</si>
  <si>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</si>
  <si>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</si>
  <si>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</si>
  <si>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</si>
  <si>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</si>
  <si>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</si>
  <si>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</si>
  <si>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</si>
  <si>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</si>
  <si>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</si>
  <si>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</si>
  <si>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</si>
  <si>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</si>
  <si>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</si>
  <si>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</si>
  <si>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</si>
  <si>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</si>
  <si>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</si>
  <si>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</si>
  <si>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</si>
  <si>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</si>
  <si>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</si>
  <si>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</si>
  <si>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</si>
  <si>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</si>
  <si>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</si>
  <si>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</si>
  <si>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</si>
  <si>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</si>
  <si>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</si>
  <si>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</si>
  <si>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</si>
  <si>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</si>
  <si>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</si>
  <si>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</si>
  <si>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</si>
  <si>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</si>
  <si>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</si>
  <si>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</si>
  <si>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</si>
  <si>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</si>
  <si>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</si>
  <si>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</si>
  <si>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</si>
  <si>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</si>
  <si>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</si>
  <si>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</si>
  <si>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</si>
  <si>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</si>
  <si>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</si>
  <si>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</si>
  <si>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</si>
  <si>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</si>
  <si>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</si>
  <si>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</si>
  <si>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</si>
  <si>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</si>
  <si>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</si>
  <si>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</si>
  <si>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</si>
  <si>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</si>
  <si>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</si>
  <si>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</si>
  <si>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</si>
  <si>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</si>
  <si>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</si>
  <si>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</si>
  <si>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</si>
  <si>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</si>
  <si>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</si>
  <si>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</si>
  <si>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</si>
  <si>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</si>
  <si>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</si>
  <si>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</si>
  <si>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</si>
  <si>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</si>
  <si>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</si>
  <si>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</si>
  <si>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</si>
  <si>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</si>
  <si>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</si>
  <si>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</si>
  <si>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</si>
  <si>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</si>
  <si>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</si>
  <si>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</si>
  <si>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</si>
  <si>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</si>
  <si>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</si>
  <si>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</si>
  <si>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</si>
  <si>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</si>
  <si>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</si>
  <si>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</si>
  <si>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</si>
  <si>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</si>
  <si>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</si>
  <si>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</si>
  <si>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</si>
  <si>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</si>
  <si>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</si>
  <si>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</si>
  <si>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</si>
  <si>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</si>
  <si>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</si>
  <si>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</si>
  <si>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</si>
  <si>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</si>
  <si>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</si>
  <si>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</si>
  <si>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</si>
  <si>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</si>
  <si>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</si>
  <si>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</si>
  <si>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</si>
  <si>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</si>
  <si>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</si>
  <si>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</si>
  <si>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</si>
  <si>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</si>
  <si>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</si>
  <si>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</si>
  <si>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</si>
  <si>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</si>
  <si>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</si>
  <si>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</si>
  <si>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</si>
  <si>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</si>
  <si>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</si>
  <si>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</si>
  <si>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</si>
  <si>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</si>
  <si>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</si>
  <si>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</si>
  <si>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</si>
  <si>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</si>
  <si>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</si>
  <si>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</si>
  <si>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</si>
  <si>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</si>
  <si>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</si>
  <si>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</si>
  <si>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</si>
  <si>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</si>
  <si>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</si>
  <si>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</si>
  <si>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</si>
  <si>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</si>
  <si>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</si>
  <si>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</si>
  <si>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</si>
  <si>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</si>
  <si>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</si>
  <si>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</si>
  <si>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</si>
  <si>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</si>
  <si>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</si>
  <si>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</si>
  <si>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</si>
  <si>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</si>
  <si>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</si>
  <si>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</si>
  <si>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</si>
  <si>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</si>
  <si>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</si>
  <si>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</si>
  <si>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</si>
  <si>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</si>
  <si>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</si>
  <si>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</si>
  <si>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</si>
  <si>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</si>
  <si>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</si>
  <si>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</si>
  <si>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</si>
  <si>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</si>
  <si>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</si>
  <si>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</si>
  <si>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</si>
  <si>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</si>
  <si>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</si>
  <si>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</si>
  <si>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</si>
  <si>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</si>
  <si>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</si>
  <si>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</si>
  <si>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</si>
  <si>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</si>
  <si>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</si>
  <si>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</si>
  <si>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</si>
  <si>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</si>
  <si>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</si>
  <si>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</si>
  <si>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</si>
  <si>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</si>
  <si>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</si>
  <si>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</si>
  <si>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</si>
  <si>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</si>
  <si>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</si>
  <si>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</si>
  <si>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</si>
  <si>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</si>
  <si>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</si>
  <si>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</si>
  <si>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</si>
  <si>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</si>
  <si>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</si>
  <si>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</si>
  <si>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</si>
  <si>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</si>
  <si>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</si>
  <si>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</si>
  <si>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</si>
  <si>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</si>
  <si>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</si>
  <si>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</si>
  <si>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</si>
  <si>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</si>
  <si>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</si>
  <si>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</si>
  <si>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</si>
  <si>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</si>
  <si>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</si>
  <si>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</si>
  <si>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</si>
  <si>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</si>
  <si>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</si>
  <si>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</si>
  <si>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</si>
  <si>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</si>
  <si>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</si>
  <si>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</si>
  <si>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</si>
  <si>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</si>
  <si>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</si>
  <si>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</si>
  <si>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</si>
  <si>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</si>
  <si>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</si>
  <si>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</si>
  <si>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</si>
  <si>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</si>
  <si>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</si>
  <si>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</si>
  <si>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</si>
  <si>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</si>
  <si>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</si>
  <si>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</si>
  <si>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</si>
  <si>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</si>
  <si>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</si>
  <si>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</si>
  <si>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</si>
  <si>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</si>
  <si>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</si>
  <si>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</si>
  <si>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</si>
  <si>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</si>
  <si>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</si>
  <si>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</si>
  <si>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</si>
  <si>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</si>
  <si>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</si>
  <si>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</si>
  <si>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</si>
  <si>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</si>
  <si>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</si>
  <si>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</si>
  <si>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</si>
  <si>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</si>
  <si>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</si>
  <si>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</si>
  <si>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</si>
  <si>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</si>
  <si>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</si>
  <si>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</si>
  <si>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</si>
  <si>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</si>
  <si>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</si>
  <si>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</si>
  <si>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</si>
  <si>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</si>
  <si>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</si>
  <si>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</si>
  <si>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</si>
  <si>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</si>
  <si>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</si>
  <si>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</si>
  <si>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</si>
  <si>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</si>
  <si>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</si>
  <si>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</si>
  <si>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</si>
  <si>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</si>
  <si>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</si>
  <si>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</si>
  <si>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</si>
  <si>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</si>
  <si>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</si>
  <si>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</si>
  <si>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</si>
  <si>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</si>
  <si>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</si>
  <si>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</si>
  <si>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</si>
  <si>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</si>
  <si>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</si>
  <si>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</si>
  <si>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</si>
  <si>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</si>
  <si>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</si>
  <si>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</si>
  <si>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</si>
  <si>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</si>
  <si>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</si>
  <si>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</si>
  <si>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</si>
  <si>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</si>
  <si>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</si>
  <si>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</si>
  <si>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</si>
  <si>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</si>
  <si>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</si>
  <si>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</si>
  <si>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</si>
  <si>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</si>
  <si>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</si>
  <si>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</si>
  <si>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</si>
  <si>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</si>
  <si>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</si>
  <si>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</si>
  <si>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</si>
  <si>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</si>
  <si>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</si>
  <si>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</si>
  <si>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</si>
  <si>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</si>
  <si>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</si>
  <si>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</si>
  <si>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</si>
  <si>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</si>
  <si>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</si>
  <si>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</si>
  <si>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</si>
  <si>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</si>
  <si>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</si>
  <si>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</si>
  <si>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</si>
  <si>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</si>
  <si>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</si>
  <si>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</si>
  <si>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</si>
  <si>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</si>
  <si>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</si>
  <si>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</si>
  <si>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</si>
  <si>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</si>
  <si>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</si>
  <si>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</si>
  <si>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</si>
  <si>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</si>
  <si>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</si>
  <si>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</si>
  <si>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</si>
  <si>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</si>
  <si>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</si>
  <si>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</si>
  <si>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</si>
  <si>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</si>
  <si>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</si>
  <si>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</si>
  <si>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</si>
  <si>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</si>
  <si>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</si>
  <si>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</si>
  <si>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</si>
  <si>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</si>
  <si>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</si>
  <si>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</si>
  <si>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</si>
  <si>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</si>
  <si>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</si>
  <si>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</si>
  <si>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</si>
  <si>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</si>
  <si>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</si>
  <si>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</si>
  <si>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</si>
  <si>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</si>
  <si>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</si>
  <si>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</si>
  <si>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</si>
  <si>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</si>
  <si>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</si>
  <si>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</si>
  <si>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</si>
  <si>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</si>
  <si>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</si>
  <si>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</si>
  <si>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</si>
  <si>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</si>
  <si>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</si>
  <si>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</si>
  <si>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</si>
  <si>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</si>
  <si>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</si>
  <si>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</si>
  <si>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</si>
  <si>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</si>
  <si>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</si>
  <si>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</si>
  <si>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</si>
  <si>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</si>
  <si>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</si>
  <si>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</si>
  <si>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</si>
  <si>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</si>
  <si>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</si>
  <si>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</si>
  <si>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</si>
  <si>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</si>
  <si>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</si>
  <si>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</si>
  <si>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</si>
  <si>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</si>
  <si>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</si>
  <si>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</si>
  <si>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</si>
  <si>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</si>
  <si>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</si>
  <si>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</si>
  <si>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</si>
  <si>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</si>
  <si>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</si>
  <si>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</si>
  <si>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</si>
  <si>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</si>
  <si>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</si>
  <si>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</si>
  <si>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</si>
  <si>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</si>
  <si>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</si>
  <si>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</si>
  <si>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</si>
  <si>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</si>
  <si>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</si>
  <si>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</si>
  <si>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</si>
  <si>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</si>
  <si>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</si>
  <si>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</si>
  <si>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</si>
  <si>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</si>
  <si>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</si>
  <si>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</si>
  <si>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</si>
  <si>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</si>
  <si>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</si>
  <si>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</si>
  <si>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</si>
  <si>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</si>
  <si>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</si>
  <si>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</si>
  <si>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</si>
  <si>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</si>
  <si>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</si>
  <si>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</si>
  <si>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</si>
  <si>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</si>
  <si>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</si>
  <si>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</si>
  <si>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</si>
  <si>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</si>
  <si>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</si>
  <si>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</si>
  <si>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</si>
  <si>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</si>
  <si>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</si>
  <si>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</si>
  <si>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</si>
  <si>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</si>
  <si>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</si>
  <si>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</si>
  <si>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</si>
  <si>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</si>
  <si>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</si>
  <si>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</si>
  <si>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</si>
  <si>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</si>
  <si>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</si>
  <si>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</si>
  <si>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</si>
  <si>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</si>
  <si>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</si>
  <si>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</si>
  <si>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</si>
  <si>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</si>
  <si>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</si>
  <si>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</si>
  <si>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</si>
  <si>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</si>
  <si>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</si>
  <si>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</si>
  <si>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</si>
  <si>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</si>
  <si>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</si>
  <si>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</si>
  <si>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</si>
  <si>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</si>
  <si>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</si>
  <si>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</si>
  <si>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</si>
  <si>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</si>
  <si>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</si>
  <si>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</si>
  <si>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</si>
  <si>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</si>
  <si>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</si>
  <si>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</si>
  <si>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</si>
  <si>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</si>
  <si>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</si>
  <si>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</si>
  <si>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</si>
  <si>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</si>
  <si>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</si>
  <si>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</si>
  <si>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</si>
  <si>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</si>
  <si>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</si>
  <si>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</si>
  <si>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</si>
  <si>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</si>
  <si>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</si>
  <si>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</si>
  <si>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</si>
  <si>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</si>
  <si>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</si>
  <si>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</si>
  <si>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</si>
  <si>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</si>
  <si>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</si>
  <si>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</si>
  <si>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</si>
  <si>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</si>
  <si>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</si>
  <si>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</si>
  <si>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</si>
  <si>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</si>
  <si>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</si>
  <si>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</si>
  <si>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</si>
  <si>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</si>
  <si>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</si>
  <si>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</si>
  <si>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</si>
  <si>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</si>
  <si>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</si>
  <si>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</si>
  <si>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</si>
  <si>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</si>
  <si>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</si>
  <si>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</si>
  <si>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</si>
  <si>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</si>
  <si>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</si>
  <si>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</si>
  <si>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</si>
  <si>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</si>
  <si>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</si>
  <si>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</si>
  <si>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</si>
  <si>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</si>
  <si>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</si>
  <si>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</si>
  <si>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</si>
  <si>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</si>
  <si>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</si>
  <si>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</si>
  <si>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</si>
  <si>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</si>
  <si>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</si>
  <si>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</si>
  <si>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</si>
  <si>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</si>
  <si>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</si>
  <si>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</si>
  <si>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</si>
  <si>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</si>
  <si>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</si>
  <si>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</si>
  <si>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</si>
  <si>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</si>
  <si>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</si>
  <si>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</si>
  <si>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</si>
  <si>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</si>
  <si>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</si>
  <si>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</si>
  <si>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</si>
  <si>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</si>
  <si>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</si>
  <si>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</si>
  <si>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</si>
  <si>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</si>
  <si>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</si>
  <si>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</si>
  <si>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</si>
  <si>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</si>
  <si>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</si>
  <si>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</si>
  <si>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</si>
  <si>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</si>
  <si>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</si>
  <si>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</si>
  <si>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</si>
  <si>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</si>
  <si>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</si>
  <si>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</si>
  <si>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</si>
  <si>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</si>
  <si>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</si>
  <si>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</si>
  <si>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</si>
  <si>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</si>
  <si>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</si>
  <si>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</si>
  <si>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</si>
  <si>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</si>
  <si>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</si>
  <si>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</si>
  <si>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</si>
  <si>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</si>
  <si>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</si>
  <si>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</si>
  <si>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</si>
  <si>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</si>
  <si>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</si>
  <si>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</si>
  <si>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</si>
  <si>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</si>
  <si>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</si>
  <si>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</si>
  <si>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</si>
  <si>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</si>
  <si>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</si>
  <si>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</si>
  <si>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</si>
  <si>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</si>
  <si>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</si>
  <si>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</si>
  <si>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</si>
  <si>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</si>
  <si>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</si>
  <si>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</si>
  <si>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</si>
  <si>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</si>
  <si>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</si>
  <si>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</si>
  <si>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</si>
  <si>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</si>
  <si>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</si>
  <si>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</si>
  <si>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</si>
  <si>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</si>
  <si>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</si>
  <si>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</si>
  <si>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</si>
  <si>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</si>
  <si>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</si>
  <si>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</si>
  <si>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</si>
  <si>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</si>
  <si>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</si>
  <si>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</si>
  <si>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</si>
  <si>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</si>
  <si>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</si>
  <si>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</si>
  <si>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</si>
  <si>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</si>
  <si>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</si>
  <si>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</si>
  <si>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</si>
  <si>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</si>
  <si>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</si>
  <si>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</si>
  <si>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</si>
  <si>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</si>
  <si>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</si>
  <si>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</si>
  <si>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</si>
  <si>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</si>
  <si>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</si>
  <si>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</si>
  <si>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</si>
  <si>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</si>
  <si>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</si>
  <si>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</si>
  <si>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</si>
  <si>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</si>
  <si>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</si>
  <si>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</si>
  <si>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</si>
  <si>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</si>
  <si>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</si>
  <si>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</si>
  <si>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</si>
  <si>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</si>
  <si>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</si>
  <si>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</si>
  <si>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</si>
  <si>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</si>
  <si>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</si>
  <si>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</si>
  <si>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</si>
  <si>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</si>
  <si>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</si>
  <si>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</si>
  <si>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</si>
  <si>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</si>
  <si>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</si>
  <si>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</si>
  <si>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</si>
  <si>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</si>
  <si>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</si>
  <si>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</si>
  <si>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</si>
  <si>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</si>
  <si>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</si>
  <si>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</si>
  <si>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</si>
  <si>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</si>
  <si>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</si>
  <si>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</si>
  <si>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</si>
  <si>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</si>
  <si>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</si>
  <si>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</si>
  <si>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</si>
  <si>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</si>
  <si>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</si>
  <si>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</si>
  <si>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</si>
  <si>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</si>
  <si>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</si>
  <si>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</si>
  <si>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</si>
  <si>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</si>
  <si>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</si>
  <si>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</si>
  <si>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</si>
  <si>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</si>
  <si>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</si>
  <si>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</si>
  <si>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</si>
  <si>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</si>
  <si>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</si>
  <si>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</si>
  <si>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</si>
  <si>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</si>
  <si>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</si>
  <si>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</si>
  <si>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</si>
  <si>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</si>
  <si>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</si>
  <si>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</si>
  <si>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</si>
  <si>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</si>
  <si>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</si>
  <si>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</si>
  <si>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</si>
  <si>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</si>
  <si>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</si>
  <si>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</si>
  <si>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</si>
  <si>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</si>
  <si>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</si>
  <si>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</si>
  <si>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</si>
  <si>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</si>
  <si>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</si>
  <si>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</si>
  <si>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</si>
  <si>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</si>
  <si>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</si>
  <si>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</si>
  <si>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</si>
  <si>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</si>
  <si>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</si>
  <si>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</si>
  <si>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</si>
  <si>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</si>
  <si>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</si>
  <si>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</si>
  <si>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</si>
  <si>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</si>
  <si>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</si>
  <si>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</si>
  <si>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</si>
  <si>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</si>
  <si>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</si>
  <si>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</si>
  <si>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</si>
  <si>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</si>
  <si>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</si>
  <si>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</si>
  <si>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</si>
  <si>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</si>
  <si>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</si>
  <si>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</si>
  <si>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</si>
  <si>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</si>
  <si>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</si>
  <si>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</si>
  <si>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</si>
  <si>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</si>
  <si>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</si>
  <si>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</si>
  <si>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</si>
  <si>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</si>
  <si>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</si>
  <si>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</si>
  <si>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</si>
  <si>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</si>
  <si>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</si>
  <si>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</si>
  <si>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</si>
  <si>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</si>
  <si>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</si>
  <si>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</si>
  <si>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</si>
  <si>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</si>
  <si>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</si>
  <si>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</si>
  <si>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</si>
  <si>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</si>
  <si>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</si>
  <si>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</si>
  <si>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</si>
  <si>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</si>
  <si>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</si>
  <si>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</si>
  <si>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</si>
  <si>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</si>
  <si>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</si>
  <si>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</si>
  <si>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</si>
  <si>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</si>
  <si>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</si>
  <si>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</si>
  <si>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</si>
  <si>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</si>
  <si>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</si>
  <si>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</si>
  <si>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</si>
  <si>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</si>
  <si>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</si>
  <si>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</si>
  <si>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</si>
  <si>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</si>
  <si>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</si>
  <si>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</si>
  <si>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</si>
  <si>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</si>
  <si>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</si>
  <si>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</si>
  <si>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</si>
  <si>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</si>
  <si>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</si>
  <si>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</si>
  <si>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</si>
  <si>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</si>
  <si>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</si>
  <si>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</si>
  <si>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</si>
  <si>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</si>
  <si>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</si>
  <si>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</si>
  <si>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</si>
  <si>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</si>
  <si>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</si>
  <si>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</si>
  <si>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</si>
  <si>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</si>
  <si>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</si>
  <si>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</si>
  <si>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</si>
  <si>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</si>
  <si>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</si>
  <si>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</si>
  <si>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</si>
  <si>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</si>
  <si>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</si>
  <si>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</si>
  <si>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</si>
  <si>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</si>
  <si>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</si>
  <si>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</si>
  <si>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</si>
  <si>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</si>
  <si>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</si>
  <si>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</si>
  <si>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</si>
  <si>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</si>
  <si>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</si>
  <si>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</si>
  <si>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</si>
  <si>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</si>
  <si>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</si>
  <si>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</si>
  <si>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</si>
  <si>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</si>
  <si>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</si>
  <si>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</si>
  <si>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</si>
  <si>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</si>
  <si>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</si>
  <si>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</si>
  <si>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</si>
  <si>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</si>
  <si>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</si>
  <si>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</si>
  <si>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</si>
  <si>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</si>
  <si>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</si>
  <si>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</si>
  <si>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</si>
  <si>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</si>
  <si>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</si>
  <si>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</si>
  <si>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</si>
  <si>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</si>
  <si>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</si>
  <si>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</si>
  <si>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</si>
  <si>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</si>
  <si>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</si>
  <si>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</si>
  <si>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</si>
  <si>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</si>
  <si>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</si>
  <si>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</si>
  <si>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</si>
  <si>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</si>
  <si>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</si>
  <si>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</si>
  <si>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</si>
  <si>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</si>
  <si>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</si>
  <si>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</si>
  <si>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</si>
  <si>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</si>
  <si>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</si>
  <si>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</si>
  <si>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</si>
  <si>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</si>
  <si>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</si>
  <si>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</si>
  <si>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</si>
  <si>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</si>
  <si>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</si>
  <si>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</si>
  <si>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</si>
  <si>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</si>
  <si>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</si>
  <si>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</si>
  <si>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</si>
  <si>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</si>
  <si>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</si>
  <si>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</si>
  <si>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</si>
  <si>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</si>
  <si>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</si>
  <si>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</si>
  <si>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</si>
  <si>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</si>
  <si>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</si>
  <si>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</si>
  <si>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</si>
  <si>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</si>
  <si>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</si>
  <si>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</si>
  <si>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</si>
  <si>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</si>
  <si>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</si>
  <si>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</si>
  <si>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</si>
  <si>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</si>
  <si>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</si>
  <si>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</si>
  <si>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</si>
  <si>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</si>
  <si>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</si>
  <si>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</si>
  <si>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</si>
  <si>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</si>
  <si>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</si>
  <si>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</si>
  <si>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</si>
  <si>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</si>
  <si>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</si>
  <si>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</si>
  <si>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</si>
  <si>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</si>
  <si>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</si>
  <si>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</si>
  <si>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</si>
  <si>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</si>
  <si>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</si>
  <si>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</si>
  <si>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</si>
  <si>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</si>
  <si>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</si>
  <si>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</si>
  <si>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</si>
  <si>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</si>
  <si>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</si>
  <si>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</si>
  <si>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</si>
  <si>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</si>
  <si>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</si>
  <si>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</si>
  <si>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</si>
  <si>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</si>
  <si>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</si>
  <si>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</si>
  <si>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</si>
  <si>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</si>
  <si>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</si>
  <si>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</si>
  <si>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</si>
  <si>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</si>
  <si>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</si>
  <si>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</si>
  <si>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</si>
  <si>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</si>
  <si>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</si>
  <si>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</si>
  <si>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</si>
  <si>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</si>
  <si>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</si>
  <si>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</si>
  <si>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</si>
  <si>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</si>
  <si>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</si>
  <si>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</si>
  <si>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</si>
  <si>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</si>
  <si>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</si>
  <si>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</si>
  <si>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</si>
  <si>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</si>
  <si>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</si>
  <si>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</si>
  <si>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</si>
  <si>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</si>
  <si>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</si>
  <si>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</si>
  <si>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</si>
  <si>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</si>
  <si>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</si>
  <si>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</si>
  <si>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</si>
  <si>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</si>
  <si>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</si>
  <si>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</si>
  <si>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</si>
  <si>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</si>
  <si>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</si>
  <si>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</si>
  <si>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</si>
  <si>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</si>
  <si>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</si>
  <si>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</si>
  <si>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</si>
  <si>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</si>
  <si>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</si>
  <si>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</si>
  <si>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</si>
  <si>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</si>
  <si>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</si>
  <si>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</si>
  <si>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</si>
  <si>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</si>
  <si>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</si>
  <si>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</si>
  <si>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</si>
  <si>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</si>
  <si>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</si>
  <si>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</si>
  <si>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</si>
  <si>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</si>
  <si>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</si>
  <si>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</si>
  <si>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</si>
  <si>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</si>
  <si>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</si>
  <si>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</si>
  <si>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</si>
  <si>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</si>
  <si>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</si>
  <si>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</si>
  <si>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</si>
  <si>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</si>
  <si>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</si>
  <si>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</si>
  <si>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</si>
  <si>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</si>
  <si>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</si>
  <si>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</si>
  <si>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</si>
  <si>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</si>
  <si>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</si>
  <si>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</si>
  <si>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</si>
  <si>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</si>
  <si>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</si>
  <si>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</si>
  <si>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</si>
  <si>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</si>
  <si>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</si>
  <si>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</si>
  <si>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</si>
  <si>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</si>
  <si>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</si>
  <si>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</si>
  <si>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</si>
  <si>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</si>
  <si>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</si>
  <si>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</si>
  <si>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</si>
  <si>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</si>
  <si>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</si>
  <si>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</si>
  <si>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</si>
  <si>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</si>
  <si>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</si>
  <si>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</si>
  <si>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</si>
  <si>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</si>
  <si>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</si>
  <si>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</si>
  <si>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</si>
  <si>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</si>
  <si>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</si>
  <si>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</si>
  <si>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</si>
  <si>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</si>
  <si>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</si>
  <si>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</si>
  <si>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</si>
  <si>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</si>
  <si>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</si>
  <si>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</si>
  <si>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</si>
  <si>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</si>
  <si>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</si>
  <si>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</si>
  <si>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</si>
  <si>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</si>
  <si>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</si>
  <si>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</si>
  <si>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</si>
  <si>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</si>
  <si>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</si>
  <si>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</si>
  <si>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</si>
  <si>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</si>
  <si>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</si>
  <si>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</si>
  <si>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</si>
  <si>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</si>
  <si>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</si>
  <si>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</si>
  <si>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</si>
  <si>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</si>
  <si>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</si>
  <si>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</si>
  <si>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</si>
  <si>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</si>
  <si>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</si>
  <si>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</si>
  <si>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</si>
  <si>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</si>
  <si>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</si>
  <si>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</si>
  <si>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</si>
  <si>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</si>
  <si>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</si>
  <si>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</si>
  <si>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</si>
  <si>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</si>
  <si>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</si>
  <si>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</si>
  <si>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</si>
  <si>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</si>
  <si>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</si>
  <si>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</si>
  <si>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</si>
  <si>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</si>
  <si>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</si>
  <si>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</si>
  <si>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</si>
  <si>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</si>
  <si>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</si>
  <si>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</si>
  <si>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</si>
  <si>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</si>
  <si>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</si>
  <si>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</si>
  <si>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</si>
  <si>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</si>
  <si>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</si>
  <si>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</si>
  <si>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</si>
  <si>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</si>
  <si>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</si>
  <si>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</si>
  <si>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</si>
  <si>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</si>
  <si>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</si>
  <si>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</si>
  <si>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</si>
  <si>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</si>
  <si>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</si>
  <si>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</si>
  <si>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</si>
  <si>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</si>
  <si>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</si>
  <si>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</si>
  <si>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</si>
  <si>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</si>
  <si>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</si>
  <si>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</si>
  <si>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</si>
  <si>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</si>
  <si>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</si>
  <si>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</si>
  <si>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</si>
  <si>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</si>
  <si>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</si>
  <si>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</si>
  <si>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</si>
  <si>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</si>
  <si>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</si>
  <si>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</si>
  <si>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</si>
  <si>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</si>
  <si>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</si>
  <si>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</si>
  <si>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</si>
  <si>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</si>
  <si>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</si>
  <si>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</si>
  <si>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</si>
  <si>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</si>
  <si>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</si>
  <si>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</si>
  <si>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</si>
  <si>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</si>
  <si>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</si>
  <si>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</si>
  <si>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</si>
  <si>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</si>
  <si>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</si>
  <si>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</si>
  <si>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</si>
  <si>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</si>
  <si>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</si>
  <si>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</si>
  <si>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</si>
  <si>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</si>
  <si>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</si>
  <si>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</si>
  <si>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</si>
  <si>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</si>
  <si>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</si>
  <si>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</si>
  <si>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</si>
  <si>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</si>
  <si>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</si>
  <si>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</si>
  <si>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</si>
  <si>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</si>
  <si>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</si>
  <si>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</si>
  <si>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</si>
  <si>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</si>
  <si>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</si>
  <si>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</si>
  <si>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</si>
  <si>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</si>
  <si>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</si>
  <si>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</si>
  <si>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</si>
  <si>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</si>
  <si>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</si>
  <si>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</si>
  <si>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</si>
  <si>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</si>
  <si>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</si>
  <si>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</si>
  <si>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</si>
  <si>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</si>
  <si>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</si>
  <si>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</si>
  <si>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</si>
  <si>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</si>
  <si>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</si>
  <si>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</si>
  <si>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</si>
  <si>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</si>
  <si>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</si>
  <si>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</si>
  <si>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</si>
  <si>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</si>
  <si>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</si>
  <si>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</si>
  <si>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</si>
  <si>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</si>
  <si>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</si>
  <si>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</si>
  <si>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</si>
  <si>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</si>
  <si>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</si>
  <si>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</si>
  <si>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</si>
  <si>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</si>
  <si>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</si>
  <si>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</si>
  <si>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</si>
  <si>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</si>
  <si>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</si>
  <si>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</si>
  <si>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</si>
  <si>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</si>
  <si>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</si>
  <si>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</si>
  <si>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</si>
  <si>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</si>
  <si>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</si>
  <si>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</si>
  <si>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</si>
  <si>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</si>
  <si>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</si>
  <si>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</si>
  <si>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</si>
  <si>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</si>
  <si>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</si>
  <si>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</si>
  <si>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</si>
  <si>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</si>
  <si>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</si>
  <si>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</si>
  <si>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</si>
  <si>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</si>
  <si>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</si>
  <si>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</si>
  <si>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</si>
  <si>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</si>
  <si>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</si>
  <si>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</si>
  <si>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</si>
  <si>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</si>
  <si>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</si>
  <si>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</si>
  <si>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</si>
  <si>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</si>
  <si>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</si>
  <si>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</si>
  <si>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</si>
  <si>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</si>
  <si>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</si>
  <si>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</si>
  <si>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</si>
  <si>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</si>
  <si>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</si>
  <si>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</si>
  <si>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</si>
  <si>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</si>
  <si>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</si>
  <si>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</si>
  <si>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</si>
  <si>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</si>
  <si>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</si>
  <si>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</si>
  <si>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</si>
  <si>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</si>
  <si>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</si>
  <si>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</si>
  <si>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</si>
  <si>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</si>
  <si>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</si>
  <si>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</si>
  <si>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</si>
  <si>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</si>
  <si>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</si>
  <si>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</si>
  <si>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</si>
  <si>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</si>
  <si>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</si>
  <si>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</si>
  <si>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</si>
  <si>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</si>
  <si>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</si>
  <si>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</si>
  <si>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</si>
  <si>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</si>
  <si>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</si>
  <si>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</si>
  <si>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</si>
  <si>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</si>
  <si>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</si>
  <si>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</si>
  <si>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</si>
  <si>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</si>
  <si>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</si>
  <si>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</si>
  <si>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</si>
  <si>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</si>
  <si>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</si>
  <si>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</si>
  <si>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</si>
  <si>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</si>
  <si>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</si>
  <si>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</si>
  <si>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</si>
  <si>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</si>
  <si>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</si>
  <si>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</si>
  <si>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</si>
  <si>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</si>
  <si>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</si>
  <si>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</si>
  <si>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</si>
  <si>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</si>
  <si>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</si>
  <si>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</si>
  <si>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</si>
  <si>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</si>
  <si>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</si>
  <si>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</si>
  <si>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</si>
  <si>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</si>
  <si>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</si>
  <si>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</si>
  <si>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</si>
  <si>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</si>
  <si>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</si>
  <si>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</si>
  <si>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</si>
  <si>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</si>
  <si>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</si>
  <si>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</si>
  <si>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</si>
  <si>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</si>
  <si>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</si>
  <si>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</si>
  <si>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</si>
  <si>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</si>
  <si>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</si>
  <si>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</si>
  <si>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</si>
  <si>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</si>
  <si>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</si>
  <si>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</si>
  <si>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</si>
  <si>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</si>
  <si>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</si>
  <si>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</si>
  <si>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</si>
  <si>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</si>
  <si>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</si>
  <si>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</si>
  <si>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</si>
  <si>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</si>
  <si>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</si>
  <si>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</si>
  <si>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</si>
  <si>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</si>
  <si>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</si>
  <si>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</si>
  <si>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</si>
  <si>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</si>
  <si>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</si>
  <si>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</si>
  <si>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</si>
  <si>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</si>
  <si>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</si>
  <si>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</si>
  <si>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</si>
  <si>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</si>
  <si>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</si>
  <si>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</si>
  <si>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</si>
  <si>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</si>
  <si>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</si>
  <si>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</si>
  <si>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</si>
  <si>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</si>
  <si>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</si>
  <si>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</si>
  <si>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</si>
  <si>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</si>
  <si>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</si>
  <si>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</si>
  <si>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</si>
  <si>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</si>
  <si>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</si>
  <si>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</si>
  <si>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</si>
  <si>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</si>
  <si>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</si>
  <si>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</si>
  <si>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</si>
  <si>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</si>
  <si>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</si>
  <si>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</si>
  <si>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</si>
  <si>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</si>
  <si>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</si>
  <si>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</si>
  <si>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</si>
  <si>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</si>
  <si>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</si>
  <si>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</si>
  <si>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</si>
  <si>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</si>
  <si>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</si>
  <si>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</si>
  <si>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</si>
  <si>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</si>
  <si>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</si>
  <si>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</si>
  <si>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</si>
  <si>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</si>
  <si>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</si>
  <si>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</si>
  <si>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</si>
  <si>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</si>
  <si>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</si>
  <si>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</si>
  <si>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</si>
  <si>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</si>
  <si>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</si>
  <si>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</si>
  <si>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</si>
  <si>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</si>
  <si>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</si>
  <si>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</si>
  <si>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</si>
  <si>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</si>
  <si>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</si>
  <si>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</si>
  <si>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</si>
  <si>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</si>
  <si>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</si>
  <si>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</si>
  <si>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</si>
  <si>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</si>
  <si>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</si>
  <si>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</si>
  <si>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</si>
  <si>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</si>
  <si>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</si>
  <si>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</si>
  <si>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</si>
  <si>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</si>
  <si>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</si>
  <si>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</si>
  <si>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</si>
  <si>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</si>
  <si>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</si>
  <si>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</si>
  <si>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</si>
  <si>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</si>
  <si>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</si>
  <si>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</si>
  <si>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</si>
  <si>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</si>
  <si>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</si>
  <si>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</si>
  <si>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</si>
  <si>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</si>
  <si>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</si>
  <si>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</si>
  <si>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</si>
  <si>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</si>
  <si>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</si>
  <si>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</si>
  <si>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</si>
  <si>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</si>
  <si>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</si>
  <si>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</si>
  <si>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</si>
  <si>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</si>
  <si>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</si>
  <si>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</si>
  <si>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</si>
  <si>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</si>
  <si>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</si>
  <si>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</si>
  <si>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</si>
  <si>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</si>
  <si>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</si>
  <si>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</si>
  <si>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</si>
  <si>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</si>
  <si>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</si>
  <si>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</si>
  <si>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</si>
  <si>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</si>
  <si>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</si>
  <si>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</si>
  <si>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</si>
  <si>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</si>
  <si>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</si>
  <si>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</si>
  <si>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</si>
  <si>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</si>
  <si>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</si>
  <si>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</si>
  <si>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</si>
  <si>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</si>
  <si>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</si>
  <si>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</si>
  <si>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</si>
  <si>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</si>
  <si>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</si>
  <si>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</si>
  <si>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</si>
  <si>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</si>
  <si>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</si>
  <si>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</si>
  <si>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</si>
  <si>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</si>
  <si>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</si>
  <si>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</si>
  <si>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</si>
  <si>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</si>
  <si>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</si>
  <si>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</si>
  <si>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</si>
  <si>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</si>
  <si>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</si>
  <si>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</si>
  <si>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</si>
  <si>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</si>
  <si>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</si>
  <si>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</si>
  <si>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</si>
  <si>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</si>
  <si>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</si>
  <si>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</si>
  <si>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</si>
  <si>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</si>
  <si>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</si>
  <si>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</si>
  <si>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</si>
  <si>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</si>
  <si>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</si>
  <si>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</si>
  <si>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</si>
  <si>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</si>
  <si>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</si>
  <si>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</si>
  <si>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</si>
  <si>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</si>
  <si>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</si>
  <si>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</si>
  <si>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</si>
  <si>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</si>
  <si>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</si>
  <si>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</si>
  <si>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</si>
  <si>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</si>
  <si>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</si>
  <si>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</si>
  <si>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</si>
  <si>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</si>
  <si>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</si>
  <si>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</si>
  <si>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</si>
  <si>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</si>
  <si>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</si>
  <si>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</si>
  <si>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</si>
  <si>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</si>
  <si>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</si>
  <si>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</si>
  <si>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</si>
  <si>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</si>
  <si>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</si>
  <si>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</si>
  <si>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</si>
  <si>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</si>
  <si>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</si>
  <si>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</si>
  <si>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</si>
  <si>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</si>
  <si>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</si>
  <si>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</si>
  <si>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</si>
  <si>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</si>
  <si>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</si>
  <si>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</si>
  <si>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</si>
  <si>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</si>
  <si>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</si>
  <si>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</si>
  <si>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</si>
  <si>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</si>
  <si>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</si>
  <si>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</si>
  <si>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</si>
  <si>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</si>
  <si>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</si>
  <si>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</si>
  <si>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</si>
  <si>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</si>
  <si>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</si>
  <si>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</si>
  <si>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</si>
  <si>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</si>
  <si>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</si>
  <si>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</si>
  <si>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</si>
  <si>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</si>
  <si>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</si>
  <si>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</si>
  <si>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</si>
  <si>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</si>
  <si>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</si>
  <si>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</si>
  <si>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</si>
  <si>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</si>
  <si>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</si>
  <si>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</si>
  <si>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</si>
  <si>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</si>
  <si>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</si>
  <si>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</si>
  <si>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</si>
  <si>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</si>
  <si>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</si>
  <si>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</si>
  <si>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</si>
  <si>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</si>
  <si>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</si>
  <si>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</si>
  <si>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</si>
  <si>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</si>
  <si>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</si>
  <si>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</si>
  <si>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</si>
  <si>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</si>
  <si>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</si>
  <si>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</si>
  <si>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</si>
  <si>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</si>
  <si>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</si>
  <si>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</si>
  <si>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</si>
  <si>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</si>
  <si>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</si>
  <si>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</si>
  <si>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</si>
  <si>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</si>
  <si>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</si>
  <si>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</si>
  <si>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</si>
  <si>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</si>
  <si>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</si>
  <si>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</si>
  <si>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</si>
  <si>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</si>
  <si>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</si>
  <si>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</si>
  <si>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</si>
  <si>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</si>
  <si>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</si>
  <si>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</si>
  <si>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</si>
  <si>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</si>
  <si>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</si>
  <si>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</si>
  <si>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</si>
  <si>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</si>
  <si>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</si>
  <si>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</si>
  <si>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</si>
  <si>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</si>
  <si>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</si>
  <si>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</si>
  <si>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</si>
  <si>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</si>
  <si>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</si>
  <si>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</si>
  <si>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</si>
  <si>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</si>
  <si>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</si>
  <si>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</si>
  <si>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</si>
  <si>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</si>
  <si>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</si>
  <si>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</si>
  <si>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</si>
  <si>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</si>
  <si>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</si>
  <si>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</si>
  <si>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</si>
  <si>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</si>
  <si>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</si>
  <si>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</si>
  <si>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</si>
  <si>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</si>
  <si>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</si>
  <si>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</si>
  <si>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</si>
  <si>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</si>
  <si>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</si>
  <si>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</si>
  <si>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</si>
  <si>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</si>
  <si>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</si>
  <si>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</si>
  <si>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</si>
  <si>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</si>
  <si>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</si>
  <si>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</si>
  <si>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</si>
  <si>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</si>
  <si>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</si>
  <si>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</si>
  <si>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</si>
  <si>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</si>
  <si>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</si>
  <si>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</si>
  <si>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</si>
  <si>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</si>
  <si>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</si>
  <si>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</si>
  <si>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</si>
  <si>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</si>
  <si>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</si>
  <si>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</si>
  <si>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</si>
  <si>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</si>
  <si>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</si>
  <si>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</si>
  <si>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</si>
  <si>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</si>
  <si>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</si>
  <si>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</si>
  <si>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</si>
  <si>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</si>
  <si>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</si>
  <si>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</si>
  <si>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</si>
  <si>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</si>
  <si>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</si>
  <si>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</si>
  <si>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</si>
  <si>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</si>
  <si>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</si>
  <si>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</si>
  <si>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</si>
  <si>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</si>
  <si>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</si>
  <si>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</si>
  <si>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</si>
  <si>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</si>
  <si>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</si>
  <si>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</si>
  <si>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</si>
  <si>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</si>
  <si>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</si>
  <si>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</si>
  <si>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</si>
  <si>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</si>
  <si>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</si>
  <si>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</si>
  <si>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</si>
  <si>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</si>
  <si>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</si>
  <si>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</si>
  <si>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</si>
  <si>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</si>
  <si>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</si>
  <si>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</si>
  <si>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</si>
  <si>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</si>
  <si>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</si>
  <si>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</si>
  <si>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</si>
  <si>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</si>
  <si>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</si>
  <si>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</si>
  <si>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</si>
  <si>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</si>
  <si>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</si>
  <si>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</si>
  <si>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</si>
  <si>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</si>
  <si>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</si>
  <si>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</si>
  <si>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</si>
  <si>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</si>
  <si>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</si>
  <si>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</si>
  <si>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</si>
  <si>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</si>
  <si>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</si>
  <si>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</si>
  <si>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</si>
  <si>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</si>
  <si>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</si>
  <si>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</si>
  <si>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</si>
  <si>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</si>
  <si>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</si>
  <si>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</si>
  <si>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</si>
  <si>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</si>
  <si>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</si>
  <si>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</si>
  <si>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</si>
  <si>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</si>
  <si>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</si>
  <si>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</si>
  <si>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</si>
  <si>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</si>
  <si>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</si>
  <si>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</si>
  <si>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</si>
  <si>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</si>
  <si>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</si>
  <si>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</si>
  <si>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</si>
  <si>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</si>
  <si>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</si>
  <si>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</si>
  <si>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</si>
  <si>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</si>
  <si>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</si>
  <si>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</si>
  <si>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</si>
  <si>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</si>
  <si>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</si>
  <si>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</si>
  <si>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</si>
  <si>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</si>
  <si>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</si>
  <si>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</si>
  <si>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</si>
  <si>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</si>
  <si>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</si>
  <si>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</si>
  <si>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</si>
  <si>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</si>
  <si>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</si>
  <si>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</si>
  <si>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</si>
  <si>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</si>
  <si>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</si>
  <si>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</si>
  <si>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</si>
  <si>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</si>
  <si>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</si>
  <si>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</si>
  <si>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</si>
  <si>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</si>
  <si>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</si>
  <si>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</si>
  <si>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</si>
  <si>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</si>
  <si>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</si>
  <si>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</si>
  <si>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</si>
  <si>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</si>
  <si>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</si>
  <si>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</si>
  <si>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</si>
  <si>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</si>
  <si>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</si>
  <si>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</si>
  <si>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</si>
  <si>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</si>
  <si>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</si>
  <si>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</si>
  <si>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</si>
  <si>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</si>
  <si>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</si>
  <si>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</si>
  <si>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</si>
  <si>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</si>
  <si>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</si>
  <si>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</si>
  <si>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</si>
  <si>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</si>
  <si>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</si>
  <si>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</si>
  <si>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</si>
  <si>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</si>
  <si>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</si>
  <si>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</si>
  <si>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</si>
  <si>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</si>
  <si>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</si>
  <si>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</si>
  <si>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</si>
  <si>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</si>
  <si>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</si>
  <si>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</si>
  <si>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</si>
  <si>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</si>
  <si>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</si>
  <si>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</si>
  <si>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</si>
  <si>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</si>
  <si>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</si>
  <si>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</si>
  <si>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</si>
  <si>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</si>
  <si>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</si>
  <si>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</si>
  <si>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</si>
  <si>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</si>
  <si>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</si>
  <si>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</si>
  <si>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</si>
  <si>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</si>
  <si>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</si>
  <si>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</si>
  <si>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</si>
  <si>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</si>
  <si>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</si>
  <si>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</si>
  <si>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</si>
  <si>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</si>
  <si>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</si>
  <si>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</si>
  <si>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</si>
  <si>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</si>
  <si>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</si>
  <si>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</si>
  <si>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</si>
  <si>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</si>
  <si>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</si>
  <si>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</si>
  <si>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</si>
  <si>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</si>
  <si>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</si>
  <si>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</si>
  <si>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</si>
  <si>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</si>
  <si>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</si>
  <si>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</si>
  <si>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</si>
  <si>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</si>
  <si>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</si>
  <si>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</si>
  <si>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</si>
  <si>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</si>
  <si>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</si>
  <si>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</si>
  <si>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</si>
  <si>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</si>
  <si>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</si>
  <si>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</si>
  <si>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</si>
  <si>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</si>
  <si>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</si>
  <si>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</si>
  <si>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</si>
  <si>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</si>
  <si>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</si>
  <si>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</si>
  <si>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</si>
  <si>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</si>
  <si>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</si>
  <si>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</si>
  <si>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</si>
  <si>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</si>
  <si>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</si>
  <si>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</si>
  <si>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</si>
  <si>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</si>
  <si>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</si>
  <si>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</si>
  <si>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</si>
  <si>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</si>
  <si>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</si>
  <si>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</si>
  <si>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</si>
  <si>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</si>
  <si>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</si>
  <si>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</si>
  <si>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</si>
  <si>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</si>
  <si>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</si>
  <si>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</si>
  <si>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</si>
  <si>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</si>
  <si>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</si>
  <si>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</si>
  <si>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</si>
  <si>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</si>
  <si>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</si>
  <si>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</si>
  <si>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</si>
  <si>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</si>
  <si>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</si>
  <si>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</si>
  <si>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</si>
  <si>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</si>
  <si>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</si>
  <si>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</si>
  <si>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</si>
  <si>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</si>
  <si>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</si>
  <si>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</si>
  <si>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</si>
  <si>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</si>
  <si>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</si>
  <si>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</si>
  <si>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</si>
  <si>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</si>
  <si>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</si>
  <si>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</si>
  <si>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</si>
  <si>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</si>
  <si>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</si>
  <si>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</si>
  <si>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</si>
  <si>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</si>
  <si>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</si>
  <si>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</si>
  <si>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</si>
  <si>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</si>
  <si>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</si>
  <si>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</si>
  <si>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</si>
  <si>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</si>
  <si>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</si>
  <si>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</si>
  <si>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</si>
  <si>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</si>
  <si>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</si>
  <si>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</si>
  <si>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</si>
  <si>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</si>
  <si>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</si>
  <si>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</si>
  <si>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</si>
  <si>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</si>
  <si>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</si>
  <si>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</si>
  <si>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</si>
  <si>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</si>
  <si>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</si>
  <si>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</si>
  <si>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</si>
  <si>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</si>
  <si>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</si>
  <si>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</si>
  <si>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</si>
  <si>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</si>
  <si>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</si>
  <si>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</si>
  <si>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</si>
  <si>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</si>
  <si>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</si>
  <si>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</si>
  <si>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</si>
  <si>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</si>
  <si>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</si>
  <si>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</si>
  <si>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</si>
  <si>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</si>
  <si>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</si>
  <si>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</si>
  <si>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</si>
  <si>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</si>
  <si>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</si>
  <si>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</si>
  <si>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</si>
  <si>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</si>
  <si>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</si>
  <si>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</si>
  <si>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</si>
  <si>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</si>
  <si>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</si>
  <si>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</si>
  <si>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</si>
  <si>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</si>
  <si>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</si>
  <si>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</si>
  <si>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</si>
  <si>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</si>
  <si>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</si>
  <si>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</si>
  <si>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</si>
  <si>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</si>
  <si>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</si>
  <si>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</si>
  <si>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</si>
  <si>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</si>
  <si>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</si>
  <si>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</si>
  <si>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</si>
  <si>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</si>
  <si>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</si>
  <si>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</si>
  <si>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</si>
  <si>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</si>
  <si>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</si>
  <si>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</si>
  <si>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</si>
  <si>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</si>
  <si>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</si>
  <si>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</si>
  <si>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</si>
  <si>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</si>
  <si>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</si>
  <si>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</si>
  <si>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</si>
  <si>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</si>
  <si>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</si>
  <si>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</si>
  <si>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</si>
  <si>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</si>
  <si>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</si>
  <si>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</si>
  <si>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</si>
  <si>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</si>
  <si>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</si>
  <si>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</si>
  <si>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</si>
  <si>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</si>
  <si>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</si>
  <si>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</si>
  <si>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</si>
  <si>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</si>
  <si>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</si>
  <si>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</si>
  <si>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</si>
  <si>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</si>
  <si>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</si>
  <si>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</si>
  <si>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</si>
  <si>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</si>
  <si>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</si>
  <si>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</si>
  <si>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</si>
  <si>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</si>
  <si>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</si>
  <si>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</si>
  <si>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</si>
  <si>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</si>
  <si>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</si>
  <si>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</si>
  <si>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</si>
  <si>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</si>
  <si>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</si>
  <si>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</si>
  <si>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</si>
  <si>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</si>
  <si>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</si>
  <si>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</si>
  <si>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</si>
  <si>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</si>
  <si>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</si>
  <si>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</si>
  <si>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</si>
  <si>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</si>
  <si>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</si>
  <si>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</si>
  <si>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</si>
  <si>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</si>
  <si>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</si>
  <si>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</si>
  <si>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</si>
  <si>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</si>
  <si>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</si>
  <si>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</si>
  <si>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</si>
  <si>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</si>
  <si>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</si>
  <si>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</si>
  <si>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</si>
  <si>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</si>
  <si>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</si>
  <si>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</si>
  <si>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</si>
  <si>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</si>
  <si>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</si>
  <si>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</si>
  <si>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</si>
  <si>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</si>
  <si>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</si>
  <si>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</si>
  <si>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</si>
  <si>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</si>
  <si>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</si>
  <si>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</si>
  <si>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</si>
  <si>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</si>
  <si>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</si>
  <si>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</si>
  <si>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</si>
  <si>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</si>
  <si>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</si>
  <si>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</si>
  <si>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</si>
  <si>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</si>
  <si>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</si>
  <si>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</si>
  <si>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</si>
  <si>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</si>
  <si>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</si>
  <si>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</si>
  <si>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</si>
  <si>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</si>
  <si>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</si>
  <si>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</si>
  <si>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</si>
  <si>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</si>
  <si>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</si>
  <si>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</si>
  <si>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</si>
  <si>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</si>
  <si>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</si>
  <si>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</si>
  <si>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</si>
  <si>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</si>
  <si>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</si>
  <si>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</si>
  <si>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</si>
  <si>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</si>
  <si>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</si>
  <si>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</si>
  <si>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</si>
  <si>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</si>
  <si>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</si>
  <si>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</si>
  <si>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</si>
  <si>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</si>
  <si>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</si>
  <si>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</si>
  <si>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</si>
  <si>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</si>
  <si>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</si>
  <si>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</si>
  <si>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</si>
  <si>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</si>
  <si>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</si>
  <si>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</si>
  <si>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</si>
  <si>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</si>
  <si>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</si>
  <si>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</si>
  <si>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</si>
  <si>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</si>
  <si>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</si>
  <si>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</si>
  <si>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</si>
  <si>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</si>
  <si>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</si>
  <si>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</si>
  <si>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</si>
  <si>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</si>
  <si>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</si>
  <si>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</si>
  <si>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</si>
  <si>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</si>
  <si>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</si>
  <si>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</si>
  <si>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</si>
  <si>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</si>
  <si>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</si>
  <si>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</si>
  <si>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</si>
  <si>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</si>
  <si>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</si>
  <si>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</si>
  <si>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</si>
  <si>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</si>
  <si>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</si>
  <si>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</si>
  <si>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</si>
  <si>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</si>
  <si>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</si>
  <si>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</si>
  <si>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</si>
  <si>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</si>
  <si>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</si>
  <si>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</si>
  <si>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</si>
  <si>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</si>
  <si>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</si>
  <si>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</si>
  <si>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</si>
  <si>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</si>
  <si>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</si>
  <si>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</si>
  <si>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</si>
  <si>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</si>
  <si>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</si>
  <si>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</si>
  <si>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</si>
  <si>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</si>
  <si>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</si>
  <si>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</si>
  <si>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</si>
  <si>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</si>
  <si>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</si>
  <si>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</si>
  <si>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</si>
  <si>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</si>
  <si>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</si>
  <si>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</si>
  <si>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</si>
  <si>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</si>
  <si>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</si>
  <si>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</si>
  <si>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</si>
  <si>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</si>
  <si>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</si>
  <si>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</si>
  <si>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</si>
  <si>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</si>
  <si>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</si>
  <si>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</si>
  <si>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</si>
  <si>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</si>
  <si>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</si>
  <si>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</si>
  <si>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</si>
  <si>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</si>
  <si>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</si>
  <si>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</si>
  <si>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</si>
  <si>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</si>
  <si>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</si>
  <si>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</si>
  <si>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</si>
  <si>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</si>
  <si>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</si>
  <si>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</si>
  <si>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</si>
  <si>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</si>
  <si>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</si>
  <si>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</si>
  <si>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</si>
  <si>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</si>
  <si>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</si>
  <si>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</si>
  <si>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</si>
  <si>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</si>
  <si>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</si>
  <si>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</si>
  <si>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</si>
  <si>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</si>
  <si>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</si>
  <si>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</si>
  <si>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</si>
  <si>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</si>
  <si>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</si>
  <si>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</si>
  <si>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</si>
  <si>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</si>
  <si>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</si>
  <si>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</si>
  <si>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</si>
  <si>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</si>
  <si>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</si>
  <si>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</si>
  <si>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</si>
  <si>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</si>
  <si>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</si>
  <si>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</si>
  <si>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</si>
  <si>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</si>
  <si>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</si>
  <si>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</si>
  <si>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</si>
  <si>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</si>
  <si>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</si>
  <si>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</si>
  <si>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</si>
  <si>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</si>
  <si>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</si>
  <si>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</si>
  <si>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</si>
  <si>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</si>
  <si>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</si>
  <si>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</si>
  <si>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</si>
  <si>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</si>
  <si>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</si>
  <si>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</si>
  <si>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</si>
  <si>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</si>
  <si>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</si>
  <si>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</si>
  <si>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</si>
  <si>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</si>
  <si>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</si>
  <si>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</si>
  <si>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</si>
  <si>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</si>
  <si>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</si>
  <si>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</si>
  <si>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</si>
  <si>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</si>
  <si>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</si>
  <si>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</si>
  <si>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</si>
  <si>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</si>
  <si>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</si>
  <si>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</si>
  <si>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</si>
  <si>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</si>
  <si>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</si>
  <si>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</si>
  <si>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</si>
  <si>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</si>
  <si>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</si>
  <si>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</si>
  <si>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</si>
  <si>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</si>
  <si>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</si>
  <si>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</si>
  <si>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</si>
  <si>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</si>
  <si>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</si>
  <si>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</si>
  <si>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</si>
  <si>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</si>
  <si>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</si>
  <si>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</si>
  <si>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</si>
  <si>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</si>
  <si>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</si>
  <si>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</si>
  <si>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</si>
  <si>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</si>
  <si>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</si>
  <si>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</si>
  <si>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</si>
  <si>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</si>
  <si>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</si>
  <si>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</si>
  <si>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</si>
  <si>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</si>
  <si>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</si>
  <si>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</si>
  <si>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</si>
  <si>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</si>
  <si>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</si>
  <si>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</si>
  <si>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</si>
  <si>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</si>
  <si>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</si>
  <si>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</si>
  <si>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</si>
  <si>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</si>
  <si>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</si>
  <si>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</si>
  <si>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</si>
  <si>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</si>
  <si>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</si>
  <si>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</si>
  <si>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</si>
  <si>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</si>
  <si>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</si>
  <si>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</si>
  <si>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</si>
  <si>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</si>
  <si>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</si>
  <si>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</si>
  <si>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</si>
  <si>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</si>
  <si>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</si>
  <si>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</si>
  <si>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</si>
  <si>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</si>
  <si>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</si>
  <si>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</si>
  <si>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</si>
  <si>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</si>
  <si>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</si>
  <si>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</si>
  <si>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</si>
  <si>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</si>
  <si>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</si>
  <si>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</si>
  <si>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</si>
  <si>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</si>
  <si>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</si>
  <si>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</si>
  <si>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</si>
  <si>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</si>
  <si>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</si>
  <si>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</si>
  <si>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</si>
  <si>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</si>
  <si>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</si>
  <si>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</si>
  <si>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</si>
  <si>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</si>
  <si>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</si>
  <si>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</si>
  <si>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</si>
  <si>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</si>
  <si>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</si>
  <si>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</si>
  <si>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</si>
  <si>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</si>
  <si>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</si>
  <si>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</si>
  <si>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</si>
  <si>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</si>
  <si>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</si>
  <si>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</si>
  <si>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</si>
  <si>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</si>
  <si>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</si>
  <si>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</si>
  <si>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</si>
  <si>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</si>
  <si>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</si>
  <si>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</si>
  <si>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</si>
  <si>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</si>
  <si>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</si>
  <si>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</si>
  <si>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</si>
  <si>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</si>
  <si>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</si>
  <si>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</si>
  <si>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</si>
  <si>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</si>
  <si>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</si>
  <si>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</si>
  <si>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</si>
  <si>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</si>
  <si>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</si>
  <si>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</si>
  <si>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</si>
  <si>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</si>
  <si>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</si>
  <si>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</si>
  <si>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</si>
  <si>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</si>
  <si>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</si>
  <si>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</si>
  <si>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</si>
  <si>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</si>
  <si>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</si>
  <si>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</si>
  <si>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</si>
  <si>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</si>
  <si>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</si>
  <si>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</si>
  <si>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</si>
  <si>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</si>
  <si>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</si>
  <si>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</si>
  <si>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</si>
  <si>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</si>
  <si>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</si>
  <si>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</si>
  <si>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</si>
  <si>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</si>
  <si>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</si>
  <si>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</si>
  <si>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</si>
  <si>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</si>
  <si>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</si>
  <si>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</si>
  <si>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</si>
  <si>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</si>
  <si>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</si>
  <si>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</si>
  <si>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</si>
  <si>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</si>
  <si>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</si>
  <si>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</si>
  <si>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</si>
  <si>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</si>
  <si>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</si>
  <si>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</si>
  <si>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</si>
  <si>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</si>
  <si>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</si>
  <si>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</si>
  <si>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</si>
  <si>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</si>
  <si>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</si>
  <si>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</si>
  <si>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</si>
  <si>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</si>
  <si>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</si>
  <si>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</si>
  <si>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</si>
  <si>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</si>
  <si>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</si>
  <si>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</si>
  <si>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</si>
  <si>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</si>
  <si>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</si>
  <si>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</si>
  <si>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</si>
  <si>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</si>
  <si>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</si>
  <si>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</si>
  <si>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</si>
  <si>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</si>
  <si>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</si>
  <si>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</si>
  <si>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</si>
  <si>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</si>
  <si>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</si>
  <si>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</si>
  <si>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</si>
  <si>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</si>
  <si>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</si>
  <si>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</si>
  <si>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</si>
  <si>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</si>
  <si>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</si>
  <si>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</si>
  <si>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</si>
  <si>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</si>
  <si>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</si>
  <si>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</si>
  <si>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</si>
  <si>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</si>
  <si>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</si>
  <si>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</si>
  <si>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</si>
  <si>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</si>
  <si>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</si>
  <si>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</si>
  <si>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</si>
  <si>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</si>
  <si>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</si>
  <si>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</si>
  <si>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</si>
  <si>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</si>
  <si>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</si>
  <si>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</si>
  <si>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</si>
  <si>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</si>
  <si>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</si>
  <si>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</si>
  <si>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</si>
  <si>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</si>
  <si>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</si>
  <si>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</si>
  <si>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</si>
  <si>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</si>
  <si>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</si>
  <si>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</si>
  <si>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</si>
  <si>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</si>
  <si>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</si>
  <si>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</si>
  <si>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</si>
  <si>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</si>
  <si>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</si>
  <si>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</si>
  <si>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</si>
  <si>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</si>
  <si>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</si>
  <si>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</si>
  <si>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</si>
  <si>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</si>
  <si>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</si>
  <si>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</si>
  <si>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</si>
  <si>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</si>
  <si>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</si>
  <si>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</si>
  <si>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</si>
  <si>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</si>
  <si>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</si>
  <si>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</si>
  <si>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</si>
  <si>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</si>
  <si>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</si>
  <si>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</si>
  <si>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</si>
  <si>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</si>
  <si>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</si>
  <si>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</si>
  <si>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</si>
  <si>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</si>
  <si>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</si>
  <si>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</si>
  <si>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</si>
  <si>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</si>
  <si>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</si>
  <si>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</si>
  <si>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</si>
  <si>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</si>
  <si>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</si>
  <si>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</si>
  <si>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</si>
  <si>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</si>
  <si>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</si>
  <si>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</si>
  <si>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</si>
  <si>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</si>
  <si>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</si>
  <si>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</si>
  <si>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</si>
  <si>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</si>
  <si>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</si>
  <si>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</si>
  <si>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</si>
  <si>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</si>
  <si>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</si>
  <si>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</si>
  <si>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</si>
  <si>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</si>
  <si>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</si>
  <si>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</si>
  <si>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</si>
  <si>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</si>
  <si>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</si>
  <si>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</si>
  <si>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</si>
  <si>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</si>
  <si>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</si>
  <si>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</si>
  <si>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</si>
  <si>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</si>
  <si>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</si>
  <si>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</si>
  <si>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</si>
  <si>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</si>
  <si>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</si>
  <si>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</si>
  <si>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</si>
  <si>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</si>
  <si>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</si>
  <si>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</si>
  <si>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</si>
  <si>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</si>
  <si>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</si>
  <si>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</si>
  <si>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</si>
  <si>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</si>
  <si>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</si>
  <si>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</si>
  <si>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</si>
  <si>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</si>
  <si>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</si>
  <si>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</si>
  <si>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</si>
  <si>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</si>
  <si>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</si>
  <si>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</si>
  <si>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</si>
  <si>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</si>
  <si>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</si>
  <si>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</si>
  <si>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</si>
  <si>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</si>
  <si>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</si>
  <si>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</si>
  <si>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</si>
  <si>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</si>
  <si>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</si>
  <si>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</si>
  <si>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</si>
  <si>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</si>
  <si>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</si>
  <si>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</si>
  <si>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</si>
  <si>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</si>
  <si>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</si>
  <si>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</si>
  <si>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</si>
  <si>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</si>
  <si>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</si>
  <si>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</si>
  <si>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</si>
  <si>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</si>
  <si>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</si>
  <si>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</si>
  <si>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</si>
  <si>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</si>
  <si>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</si>
  <si>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</si>
  <si>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</si>
  <si>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</si>
  <si>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</si>
  <si>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</si>
  <si>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</si>
  <si>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</si>
  <si>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</si>
  <si>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</si>
  <si>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</si>
  <si>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</si>
  <si>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</si>
  <si>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</si>
  <si>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</si>
  <si>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</si>
  <si>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</si>
  <si>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</si>
  <si>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</si>
  <si>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</si>
  <si>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</si>
  <si>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</si>
  <si>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</si>
  <si>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</si>
  <si>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</si>
  <si>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</si>
  <si>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</si>
  <si>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</si>
  <si>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</si>
  <si>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</si>
  <si>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</si>
  <si>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</si>
  <si>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</si>
  <si>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</si>
  <si>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</si>
  <si>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</si>
  <si>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</si>
  <si>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</si>
  <si>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</si>
  <si>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</si>
  <si>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</si>
  <si>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</si>
  <si>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</si>
  <si>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</si>
  <si>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</si>
  <si>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</si>
  <si>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</si>
  <si>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</si>
  <si>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</si>
  <si>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</si>
  <si>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</si>
  <si>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</si>
  <si>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</si>
  <si>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</si>
  <si>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</si>
  <si>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</si>
  <si>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</si>
  <si>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</si>
  <si>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</si>
  <si>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</si>
  <si>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</si>
  <si>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</si>
  <si>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</si>
  <si>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</si>
  <si>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</si>
  <si>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</si>
  <si>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</si>
  <si>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</si>
  <si>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</si>
  <si>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</si>
  <si>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</si>
  <si>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</si>
  <si>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</si>
  <si>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</si>
  <si>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</si>
  <si>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</si>
  <si>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</si>
  <si>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</si>
  <si>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</si>
  <si>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</si>
  <si>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</si>
  <si>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</si>
  <si>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</si>
  <si>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</si>
  <si>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</si>
  <si>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</si>
  <si>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</si>
  <si>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</si>
  <si>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</si>
  <si>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</si>
  <si>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</si>
  <si>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</si>
  <si>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</si>
  <si>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</si>
  <si>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</si>
  <si>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</si>
  <si>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</si>
  <si>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</si>
  <si>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</si>
  <si>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</si>
  <si>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</si>
  <si>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</si>
  <si>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</si>
  <si>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</si>
  <si>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</si>
  <si>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</si>
  <si>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</si>
  <si>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</si>
  <si>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</si>
  <si>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</si>
  <si>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</si>
  <si>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</si>
  <si>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</si>
  <si>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</si>
  <si>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</si>
  <si>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</si>
  <si>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</si>
  <si>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</si>
  <si>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</si>
  <si>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</si>
  <si>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</si>
  <si>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</si>
  <si>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</si>
  <si>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</si>
  <si>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</si>
  <si>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</si>
  <si>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</si>
  <si>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</si>
  <si>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</si>
  <si>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</si>
  <si>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</si>
  <si>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</si>
  <si>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</si>
  <si>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</si>
  <si>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</si>
  <si>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</si>
  <si>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</si>
  <si>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</si>
  <si>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</si>
  <si>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</si>
  <si>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</si>
  <si>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</si>
  <si>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</si>
  <si>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</si>
  <si>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</si>
  <si>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</si>
  <si>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</si>
  <si>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</si>
  <si>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</si>
  <si>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</si>
  <si>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</si>
  <si>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</si>
  <si>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</si>
  <si>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</si>
  <si>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</si>
  <si>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</si>
  <si>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</si>
  <si>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</si>
  <si>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</si>
  <si>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</si>
  <si>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</si>
  <si>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</si>
  <si>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</si>
  <si>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</si>
  <si>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</si>
  <si>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</si>
  <si>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</si>
  <si>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</si>
  <si>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</si>
  <si>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</si>
  <si>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</si>
  <si>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</si>
  <si>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</si>
  <si>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</si>
  <si>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</si>
  <si>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</si>
  <si>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</si>
  <si>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</si>
  <si>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</si>
  <si>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</si>
  <si>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</si>
  <si>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</si>
  <si>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</si>
  <si>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</si>
  <si>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</si>
  <si>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</si>
  <si>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</si>
  <si>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</si>
  <si>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</si>
  <si>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</si>
  <si>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</si>
  <si>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</si>
  <si>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</si>
  <si>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</si>
  <si>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</si>
  <si>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</si>
  <si>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</si>
  <si>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</si>
  <si>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</si>
  <si>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</si>
  <si>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</si>
  <si>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</si>
  <si>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</si>
  <si>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</si>
  <si>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</si>
  <si>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</si>
  <si>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</si>
  <si>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</si>
  <si>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</si>
  <si>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</si>
  <si>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</si>
  <si>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</si>
  <si>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</si>
  <si>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</si>
  <si>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</si>
  <si>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</si>
  <si>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</si>
  <si>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</si>
  <si>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</si>
  <si>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</si>
  <si>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</si>
  <si>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</si>
  <si>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</si>
  <si>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</si>
  <si>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</si>
  <si>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</si>
  <si>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</si>
  <si>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</si>
  <si>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</si>
  <si>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</si>
  <si>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</si>
  <si>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</si>
  <si>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</si>
  <si>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</si>
  <si>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</si>
  <si>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</si>
  <si>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</si>
  <si>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</si>
  <si>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</si>
  <si>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</si>
  <si>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</si>
  <si>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</si>
  <si>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</si>
  <si>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</si>
  <si>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</si>
  <si>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</si>
  <si>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</si>
  <si>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</si>
  <si>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</si>
  <si>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</si>
  <si>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</si>
  <si>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</si>
  <si>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</si>
  <si>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</si>
  <si>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</si>
  <si>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</si>
  <si>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</si>
  <si>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</si>
  <si>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</si>
  <si>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</si>
  <si>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</si>
  <si>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</si>
  <si>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</si>
  <si>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</si>
  <si>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</si>
  <si>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</si>
  <si>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</si>
  <si>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</si>
  <si>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</si>
  <si>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</si>
  <si>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</si>
  <si>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</si>
  <si>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</si>
  <si>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</si>
  <si>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</si>
  <si>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</si>
  <si>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</si>
  <si>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</si>
  <si>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</si>
  <si>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</si>
  <si>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</si>
  <si>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</si>
  <si>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</si>
  <si>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</si>
  <si>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</si>
  <si>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</si>
  <si>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</si>
  <si>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</si>
  <si>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</si>
  <si>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</si>
  <si>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</si>
  <si>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</si>
  <si>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</si>
  <si>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</si>
  <si>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</si>
  <si>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</si>
  <si>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</si>
  <si>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</si>
  <si>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</si>
  <si>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</si>
  <si>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</si>
  <si>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</si>
  <si>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</si>
  <si>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</si>
  <si>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</si>
  <si>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</si>
  <si>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</si>
  <si>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</si>
  <si>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</si>
  <si>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</si>
  <si>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</si>
  <si>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</si>
  <si>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</si>
  <si>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</si>
  <si>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</si>
  <si>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</si>
  <si>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</si>
  <si>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</si>
  <si>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</si>
  <si>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</si>
  <si>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</si>
  <si>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</si>
  <si>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</si>
  <si>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</si>
  <si>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</si>
  <si>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</si>
  <si>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</si>
  <si>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</si>
  <si>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</si>
  <si>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</si>
  <si>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</si>
  <si>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</si>
  <si>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</si>
  <si>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</si>
  <si>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</si>
  <si>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</si>
  <si>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</si>
  <si>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</si>
  <si>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</si>
  <si>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</si>
  <si>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</si>
  <si>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</si>
  <si>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</si>
  <si>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</si>
  <si>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</si>
  <si>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</si>
  <si>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</si>
  <si>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</si>
  <si>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</si>
  <si>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</si>
  <si>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</si>
  <si>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</si>
  <si>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</si>
  <si>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</si>
  <si>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</si>
  <si>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</si>
  <si>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</si>
  <si>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</si>
  <si>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</si>
  <si>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</si>
  <si>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</si>
  <si>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</si>
  <si>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</si>
  <si>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</si>
  <si>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</si>
  <si>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</si>
  <si>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</si>
  <si>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</si>
  <si>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</si>
  <si>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</si>
  <si>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</si>
  <si>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</si>
  <si>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</si>
  <si>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</si>
  <si>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</si>
  <si>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</si>
  <si>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</si>
  <si>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</si>
  <si>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</si>
  <si>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</si>
  <si>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</si>
  <si>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</si>
  <si>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</si>
  <si>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</si>
  <si>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</si>
  <si>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</si>
  <si>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</si>
  <si>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</si>
  <si>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</si>
  <si>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</si>
  <si>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</si>
  <si>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</si>
  <si>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</si>
  <si>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</si>
  <si>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</si>
  <si>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</si>
  <si>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</si>
  <si>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</si>
  <si>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</si>
  <si>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</si>
  <si>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</si>
  <si>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</si>
  <si>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</si>
  <si>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</si>
  <si>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</si>
  <si>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</si>
  <si>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</si>
  <si>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</si>
  <si>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</si>
  <si>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</si>
  <si>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</si>
  <si>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</si>
  <si>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</si>
  <si>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</si>
  <si>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</si>
  <si>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</si>
  <si>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</si>
  <si>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</si>
  <si>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</si>
  <si>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</si>
  <si>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</si>
  <si>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</si>
  <si>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</si>
  <si>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</si>
  <si>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</si>
  <si>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</si>
  <si>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</si>
  <si>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</si>
  <si>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</si>
  <si>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</si>
  <si>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</si>
  <si>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</si>
  <si>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</si>
  <si>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</si>
  <si>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</si>
  <si>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</si>
  <si>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</si>
  <si>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</si>
  <si>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</si>
  <si>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</si>
  <si>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</si>
  <si>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</si>
  <si>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</si>
  <si>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</si>
  <si>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</si>
  <si>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</si>
  <si>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</si>
  <si>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</si>
  <si>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</si>
  <si>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</si>
  <si>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</si>
  <si>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</si>
  <si>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</si>
  <si>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</si>
  <si>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</si>
  <si>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</si>
  <si>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</si>
  <si>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</si>
  <si>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</si>
  <si>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</si>
  <si>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</si>
  <si>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</si>
  <si>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</si>
  <si>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</si>
  <si>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</si>
  <si>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</si>
  <si>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</si>
  <si>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</si>
  <si>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</si>
  <si>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</si>
  <si>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</si>
  <si>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</si>
  <si>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</si>
  <si>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</si>
  <si>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</si>
  <si>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</si>
  <si>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</si>
  <si>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</si>
  <si>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</si>
  <si>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</si>
  <si>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</si>
  <si>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</si>
  <si>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</si>
  <si>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</si>
  <si>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</si>
  <si>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</si>
  <si>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</si>
  <si>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</si>
  <si>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</si>
  <si>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</si>
  <si>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</si>
  <si>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</si>
  <si>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</si>
  <si>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</si>
  <si>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</si>
  <si>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</si>
  <si>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</si>
  <si>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</si>
  <si>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</si>
  <si>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</si>
  <si>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</si>
  <si>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</si>
  <si>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</si>
  <si>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</si>
  <si>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</si>
  <si>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</si>
  <si>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</si>
  <si>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</si>
  <si>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</si>
  <si>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</si>
  <si>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</si>
  <si>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</si>
  <si>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</si>
  <si>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</si>
  <si>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</si>
  <si>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</si>
  <si>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</si>
  <si>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</si>
  <si>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</si>
  <si>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</si>
  <si>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</si>
  <si>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</si>
  <si>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</si>
  <si>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</si>
  <si>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</si>
  <si>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</si>
  <si>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</si>
  <si>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</si>
  <si>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</si>
  <si>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</si>
  <si>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</si>
  <si>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</si>
  <si>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</si>
  <si>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</si>
  <si>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</si>
  <si>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</si>
  <si>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</si>
  <si>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</si>
  <si>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</si>
  <si>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</si>
  <si>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</si>
  <si>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</si>
  <si>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</si>
  <si>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</si>
  <si>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</si>
  <si>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</si>
  <si>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</si>
  <si>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</si>
  <si>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</si>
  <si>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</si>
  <si>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</si>
  <si>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</si>
  <si>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</si>
  <si>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</si>
  <si>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</si>
  <si>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</si>
  <si>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</si>
  <si>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</si>
  <si>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</si>
  <si>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</si>
  <si>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</si>
  <si>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</si>
  <si>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</si>
  <si>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</si>
  <si>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</si>
  <si>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</si>
  <si>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</si>
  <si>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</si>
  <si>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</si>
  <si>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</si>
  <si>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</si>
  <si>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</si>
  <si>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</si>
  <si>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</si>
  <si>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</si>
  <si>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</si>
  <si>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</si>
  <si>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</si>
  <si>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</si>
  <si>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</si>
  <si>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</si>
  <si>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</si>
  <si>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</si>
  <si>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</si>
  <si>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</si>
  <si>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</si>
  <si>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</si>
  <si>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</si>
  <si>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</si>
  <si>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</si>
  <si>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</si>
  <si>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</si>
  <si>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</si>
  <si>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</si>
  <si>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</si>
  <si>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</si>
  <si>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</si>
  <si>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</si>
  <si>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</si>
  <si>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</si>
  <si>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</si>
  <si>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</si>
  <si>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</si>
  <si>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</si>
  <si>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</si>
  <si>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</si>
  <si>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</si>
  <si>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</si>
  <si>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</si>
  <si>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</si>
  <si>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</si>
  <si>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</si>
  <si>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</si>
  <si>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</si>
  <si>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</si>
  <si>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</si>
  <si>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</si>
  <si>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</si>
  <si>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</si>
  <si>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</si>
  <si>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</si>
  <si>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</si>
  <si>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</si>
  <si>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</si>
  <si>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</si>
  <si>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</si>
  <si>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</si>
  <si>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</si>
  <si>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</si>
  <si>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</si>
  <si>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</si>
  <si>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</si>
  <si>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</si>
  <si>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</si>
  <si>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</si>
  <si>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</si>
  <si>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</si>
  <si>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</si>
  <si>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</si>
  <si>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</si>
  <si>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</si>
  <si>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</si>
  <si>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</si>
  <si>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</si>
  <si>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</si>
  <si>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</si>
  <si>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</si>
  <si>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</si>
  <si>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</si>
  <si>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</si>
  <si>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</si>
  <si>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</si>
  <si>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</si>
  <si>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</si>
  <si>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</si>
  <si>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</si>
  <si>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</si>
  <si>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</si>
  <si>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</si>
  <si>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</si>
  <si>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</si>
  <si>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</si>
  <si>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</si>
  <si>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</si>
  <si>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</si>
  <si>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</si>
  <si>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</si>
  <si>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</si>
  <si>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</si>
  <si>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</si>
  <si>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</si>
  <si>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</si>
  <si>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</si>
  <si>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</si>
  <si>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</si>
  <si>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</si>
  <si>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</si>
  <si>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</si>
  <si>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</si>
  <si>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</si>
  <si>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</si>
  <si>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</si>
  <si>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</si>
  <si>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</si>
  <si>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</si>
  <si>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</si>
  <si>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</si>
  <si>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</si>
  <si>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</si>
  <si>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</si>
  <si>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</si>
  <si>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</si>
  <si>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</si>
  <si>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</si>
  <si>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</si>
  <si>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</si>
  <si>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</si>
  <si>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</si>
  <si>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</si>
  <si>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</si>
  <si>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</si>
  <si>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</si>
  <si>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</si>
  <si>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</si>
  <si>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</si>
  <si>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</si>
  <si>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</si>
  <si>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</si>
  <si>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</si>
  <si>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</si>
  <si>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</si>
  <si>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</si>
  <si>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</si>
  <si>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</si>
  <si>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</si>
  <si>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</si>
  <si>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</si>
  <si>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</si>
  <si>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</si>
  <si>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</si>
  <si>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</si>
  <si>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</si>
  <si>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</si>
  <si>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</si>
  <si>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</si>
  <si>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</si>
  <si>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</si>
  <si>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</si>
  <si>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</si>
  <si>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</si>
  <si>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</si>
  <si>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</si>
  <si>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</si>
  <si>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</si>
  <si>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</si>
  <si>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</si>
  <si>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</si>
  <si>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</si>
  <si>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</si>
  <si>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</si>
  <si>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</si>
  <si>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</si>
  <si>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</si>
  <si>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</si>
  <si>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</si>
  <si>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</si>
  <si>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</si>
  <si>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</si>
  <si>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</si>
  <si>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</si>
  <si>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</si>
  <si>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</si>
  <si>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</si>
  <si>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</si>
  <si>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</si>
  <si>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</si>
  <si>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</si>
  <si>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</si>
  <si>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</si>
  <si>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</si>
  <si>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</si>
  <si>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</si>
  <si>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</si>
  <si>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</si>
  <si>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</si>
  <si>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</si>
  <si>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</si>
  <si>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</si>
  <si>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</si>
  <si>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</si>
  <si>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</si>
  <si>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</si>
  <si>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</si>
  <si>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</si>
  <si>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</si>
  <si>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</si>
  <si>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</si>
  <si>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</si>
  <si>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</si>
  <si>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</si>
  <si>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</si>
  <si>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</si>
  <si>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</si>
  <si>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</si>
  <si>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</si>
  <si>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</si>
  <si>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</si>
  <si>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</si>
  <si>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</si>
  <si>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</si>
  <si>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</si>
  <si>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</si>
  <si>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</si>
  <si>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</si>
  <si>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</si>
  <si>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</si>
  <si>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</si>
  <si>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</si>
  <si>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</si>
  <si>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</si>
  <si>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</si>
  <si>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</si>
  <si>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</si>
  <si>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</si>
  <si>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</si>
  <si>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</si>
  <si>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</si>
  <si>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</si>
  <si>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</si>
  <si>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</si>
  <si>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</si>
  <si>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</si>
  <si>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</si>
  <si>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</si>
  <si>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</si>
  <si>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</si>
  <si>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</si>
  <si>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</si>
  <si>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</si>
  <si>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</si>
  <si>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</si>
  <si>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</si>
  <si>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</si>
  <si>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</si>
  <si>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</si>
  <si>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</si>
  <si>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</si>
  <si>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</si>
  <si>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</si>
  <si>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</si>
  <si>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</si>
  <si>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</si>
  <si>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</si>
  <si>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</si>
  <si>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</si>
  <si>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</si>
  <si>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</si>
  <si>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</si>
  <si>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</si>
  <si>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</si>
  <si>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</si>
  <si>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</si>
  <si>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</si>
  <si>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</si>
  <si>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</si>
  <si>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</si>
  <si>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</si>
  <si>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</si>
  <si>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</si>
  <si>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</si>
  <si>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</si>
  <si>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</si>
  <si>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</si>
  <si>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</si>
  <si>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</si>
  <si>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</si>
  <si>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</si>
  <si>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</si>
  <si>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</si>
  <si>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</si>
  <si>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</si>
  <si>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</si>
  <si>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</si>
  <si>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</si>
  <si>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</si>
  <si>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</si>
  <si>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</si>
  <si>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</si>
  <si>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</si>
  <si>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</si>
  <si>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</si>
  <si>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</si>
  <si>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</si>
  <si>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</si>
  <si>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</si>
  <si>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</si>
  <si>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</si>
  <si>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</si>
  <si>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</si>
  <si>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</si>
  <si>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</si>
  <si>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</si>
  <si>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</si>
  <si>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</si>
  <si>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</si>
  <si>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</si>
  <si>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</si>
  <si>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</si>
  <si>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</si>
  <si>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</si>
  <si>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</si>
  <si>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</si>
  <si>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</si>
  <si>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</si>
  <si>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</si>
  <si>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</si>
  <si>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</si>
  <si>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</si>
  <si>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</si>
  <si>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</si>
  <si>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</si>
  <si>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</si>
  <si>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</si>
  <si>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</si>
  <si>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</si>
  <si>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</si>
  <si>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</si>
  <si>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</si>
  <si>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</si>
  <si>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</si>
  <si>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</si>
  <si>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</si>
  <si>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</si>
  <si>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</si>
  <si>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</si>
  <si>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</si>
  <si>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</si>
  <si>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</si>
  <si>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</si>
  <si>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</si>
  <si>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</si>
  <si>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</si>
  <si>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</si>
  <si>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</si>
  <si>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</si>
  <si>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</si>
  <si>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</si>
  <si>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</si>
  <si>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</si>
  <si>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</si>
  <si>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</si>
  <si>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</si>
  <si>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</si>
  <si>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</si>
  <si>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</si>
  <si>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</si>
  <si>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</si>
  <si>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</si>
  <si>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</si>
  <si>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</si>
  <si>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</si>
  <si>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</si>
  <si>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</si>
  <si>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</si>
  <si>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</si>
  <si>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</si>
  <si>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</si>
  <si>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</si>
  <si>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</si>
  <si>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</si>
  <si>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</si>
  <si>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</si>
  <si>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</si>
  <si>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</si>
  <si>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</si>
  <si>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</si>
  <si>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</si>
  <si>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</si>
  <si>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</si>
  <si>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</si>
  <si>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</si>
  <si>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</si>
  <si>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</si>
  <si>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</si>
  <si>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</si>
  <si>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</si>
  <si>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</si>
  <si>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</si>
  <si>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</si>
  <si>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</si>
  <si>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</si>
  <si>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</si>
  <si>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</si>
  <si>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</si>
  <si>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</si>
  <si>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</si>
  <si>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</si>
  <si>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</si>
  <si>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</si>
  <si>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</si>
  <si>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</si>
  <si>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</si>
  <si>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</si>
  <si>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</si>
  <si>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</si>
  <si>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</si>
  <si>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</si>
  <si>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</si>
  <si>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</si>
  <si>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</si>
  <si>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</si>
  <si>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</si>
  <si>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</si>
  <si>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</si>
  <si>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</si>
  <si>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</si>
  <si>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</si>
  <si>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</si>
  <si>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</si>
  <si>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</si>
  <si>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</si>
  <si>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</si>
  <si>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</si>
  <si>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</si>
  <si>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</si>
  <si>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</si>
  <si>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</si>
  <si>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</si>
  <si>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</si>
  <si>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</si>
  <si>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</si>
  <si>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</si>
  <si>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</si>
  <si>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</si>
  <si>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</si>
  <si>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</si>
  <si>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</si>
  <si>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</si>
  <si>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</si>
  <si>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</si>
  <si>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</si>
  <si>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</si>
  <si>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</si>
  <si>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</si>
  <si>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</si>
  <si>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</si>
  <si>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</si>
  <si>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</si>
  <si>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</si>
  <si>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</si>
  <si>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</si>
  <si>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</si>
  <si>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</si>
  <si>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</si>
  <si>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</si>
  <si>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</si>
  <si>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</si>
  <si>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</si>
  <si>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</si>
  <si>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</si>
  <si>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</si>
  <si>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</si>
  <si>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</si>
  <si>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</si>
  <si>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</si>
  <si>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</si>
  <si>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</si>
  <si>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</si>
  <si>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</si>
  <si>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</si>
  <si>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</si>
  <si>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</si>
  <si>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</si>
  <si>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</si>
  <si>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</si>
  <si>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</si>
  <si>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</si>
  <si>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</si>
  <si>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</si>
  <si>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</si>
  <si>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</si>
  <si>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</si>
  <si>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</si>
  <si>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</si>
  <si>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</si>
  <si>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</si>
  <si>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</si>
  <si>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</si>
  <si>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</si>
  <si>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</si>
  <si>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</si>
  <si>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</si>
  <si>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</si>
  <si>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</si>
  <si>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</si>
  <si>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</si>
  <si>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</si>
  <si>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</si>
  <si>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</si>
  <si>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</si>
  <si>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</si>
  <si>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</si>
  <si>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</si>
  <si>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</si>
  <si>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</si>
  <si>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</si>
  <si>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</si>
  <si>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</si>
  <si>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</si>
  <si>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</si>
  <si>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</si>
  <si>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</si>
  <si>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</si>
  <si>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</si>
  <si>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</si>
  <si>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</si>
  <si>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</si>
  <si>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</si>
  <si>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</si>
  <si>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</si>
  <si>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</si>
  <si>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</si>
  <si>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</si>
  <si>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</si>
  <si>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</si>
  <si>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</si>
  <si>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</si>
  <si>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</si>
  <si>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</si>
  <si>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</si>
  <si>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</si>
  <si>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</si>
  <si>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</si>
  <si>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</si>
  <si>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</si>
  <si>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</si>
  <si>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</si>
  <si>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</si>
  <si>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</si>
  <si>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</si>
  <si>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</si>
  <si>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</si>
  <si>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</si>
  <si>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</si>
  <si>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</si>
  <si>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</si>
  <si>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</si>
  <si>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</si>
  <si>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</si>
  <si>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</si>
  <si>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</si>
  <si>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</si>
  <si>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</si>
  <si>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</si>
  <si>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</si>
  <si>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</si>
  <si>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</si>
  <si>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</si>
  <si>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</si>
  <si>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</si>
  <si>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</si>
  <si>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</si>
  <si>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</si>
  <si>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</si>
  <si>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</si>
  <si>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</si>
  <si>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</si>
  <si>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</si>
  <si>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</si>
  <si>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</si>
  <si>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</si>
  <si>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</si>
  <si>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</si>
  <si>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</si>
  <si>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</si>
  <si>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</si>
  <si>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</si>
  <si>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</si>
  <si>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</si>
  <si>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</si>
  <si>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</si>
  <si>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</si>
  <si>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</si>
  <si>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</si>
  <si>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</si>
  <si>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</si>
  <si>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</si>
  <si>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</si>
  <si>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</si>
  <si>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</si>
  <si>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</si>
  <si>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</si>
  <si>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</si>
  <si>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</si>
  <si>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</si>
  <si>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</si>
  <si>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</si>
  <si>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</si>
  <si>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</si>
  <si>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</si>
  <si>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</si>
  <si>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</si>
  <si>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</si>
  <si>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</si>
  <si>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</si>
  <si>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</si>
  <si>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</si>
  <si>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</si>
  <si>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</si>
  <si>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</si>
  <si>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</si>
  <si>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</si>
  <si>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</si>
  <si>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</si>
  <si>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</si>
  <si>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</si>
  <si>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</si>
  <si>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</si>
  <si>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</si>
  <si>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</si>
  <si>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</si>
  <si>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</si>
  <si>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</si>
  <si>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</si>
  <si>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</si>
  <si>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</si>
  <si>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</si>
  <si>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</si>
  <si>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</si>
  <si>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</si>
  <si>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</si>
  <si>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</si>
  <si>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</si>
  <si>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</si>
  <si>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</si>
  <si>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</si>
  <si>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</si>
  <si>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</si>
  <si>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</si>
  <si>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</si>
  <si>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</si>
  <si>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</si>
  <si>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</si>
  <si>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</si>
  <si>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</si>
  <si>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</si>
  <si>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</si>
  <si>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</si>
  <si>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</si>
  <si>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</si>
  <si>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</si>
  <si>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</si>
  <si>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</si>
  <si>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</si>
  <si>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</si>
  <si>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</si>
  <si>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</si>
  <si>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</si>
  <si>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</si>
  <si>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</si>
  <si>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</si>
  <si>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</si>
  <si>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</si>
  <si>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</si>
  <si>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</si>
  <si>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</si>
  <si>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</si>
  <si>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</si>
  <si>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</si>
  <si>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</si>
  <si>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</si>
  <si>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</si>
  <si>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</si>
  <si>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</si>
  <si>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</si>
  <si>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</si>
  <si>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</si>
  <si>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</si>
  <si>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</si>
  <si>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</si>
  <si>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</si>
  <si>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</si>
  <si>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</si>
  <si>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</si>
  <si>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</si>
  <si>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</si>
  <si>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</si>
  <si>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</si>
  <si>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</si>
  <si>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</si>
  <si>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</si>
  <si>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</si>
  <si>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</si>
  <si>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</si>
  <si>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</si>
  <si>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</si>
  <si>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</si>
  <si>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</si>
  <si>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</si>
  <si>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</si>
  <si>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</si>
  <si>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</si>
  <si>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</si>
  <si>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</si>
  <si>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</si>
  <si>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</si>
  <si>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</si>
  <si>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</si>
  <si>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</si>
  <si>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</si>
  <si>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</si>
  <si>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</si>
  <si>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</si>
  <si>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</si>
  <si>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</si>
  <si>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</si>
  <si>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</si>
  <si>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</si>
  <si>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</si>
  <si>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</si>
  <si>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</si>
  <si>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</si>
  <si>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</si>
  <si>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</si>
  <si>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</si>
  <si>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</si>
  <si>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</si>
  <si>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</si>
  <si>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</si>
  <si>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</si>
  <si>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</si>
  <si>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</si>
  <si>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</si>
  <si>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</si>
  <si>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</si>
  <si>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</si>
  <si>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</si>
  <si>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</si>
  <si>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</si>
  <si>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</si>
  <si>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</si>
  <si>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</si>
  <si>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</si>
  <si>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</si>
  <si>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</si>
  <si>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</si>
  <si>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</si>
  <si>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</si>
  <si>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</si>
  <si>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</si>
  <si>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</si>
  <si>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</si>
  <si>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</si>
  <si>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</si>
  <si>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</si>
  <si>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</si>
  <si>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</si>
  <si>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</si>
  <si>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</si>
  <si>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</si>
  <si>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</si>
  <si>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</si>
  <si>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</si>
  <si>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</si>
  <si>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</si>
  <si>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</si>
  <si>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</si>
  <si>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</si>
  <si>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</si>
  <si>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</si>
  <si>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</si>
  <si>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</si>
  <si>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</si>
  <si>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</si>
  <si>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</si>
  <si>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</si>
  <si>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</si>
  <si>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</si>
  <si>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</si>
  <si>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</si>
  <si>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</si>
  <si>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</si>
  <si>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</si>
  <si>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</si>
  <si>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</si>
  <si>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</si>
  <si>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</si>
  <si>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</si>
  <si>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</si>
  <si>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</si>
  <si>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</si>
  <si>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</si>
  <si>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</si>
  <si>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</si>
  <si>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</si>
  <si>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</si>
  <si>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</si>
  <si>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</si>
  <si>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</si>
  <si>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</si>
  <si>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</si>
  <si>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</si>
  <si>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</si>
  <si>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</si>
  <si>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</si>
  <si>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</si>
  <si>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</si>
  <si>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</si>
  <si>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</si>
  <si>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</si>
  <si>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</si>
  <si>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</si>
  <si>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</si>
  <si>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</si>
  <si>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</si>
  <si>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</si>
  <si>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</si>
  <si>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</si>
  <si>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</si>
  <si>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</si>
  <si>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</si>
  <si>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</si>
  <si>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</si>
  <si>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</si>
  <si>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</si>
  <si>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</si>
  <si>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</si>
  <si>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</si>
  <si>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</si>
  <si>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</si>
  <si>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</si>
  <si>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</si>
  <si>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</si>
  <si>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</si>
  <si>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</si>
  <si>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</si>
  <si>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</si>
  <si>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</si>
  <si>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</si>
  <si>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</si>
  <si>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</si>
  <si>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</si>
  <si>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</si>
  <si>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</si>
  <si>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</si>
  <si>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</si>
  <si>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</si>
  <si>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</si>
  <si>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</si>
  <si>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</si>
  <si>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</si>
  <si>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</si>
  <si>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</si>
  <si>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</si>
  <si>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</si>
  <si>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</si>
  <si>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</si>
  <si>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</si>
  <si>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</si>
  <si>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</si>
  <si>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</si>
  <si>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</si>
  <si>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</si>
  <si>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</si>
  <si>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</si>
  <si>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</si>
  <si>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</si>
  <si>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</si>
  <si>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</si>
  <si>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</si>
  <si>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</si>
  <si>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</si>
  <si>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</si>
  <si>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</si>
  <si>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</si>
  <si>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</si>
  <si>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</si>
  <si>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</si>
  <si>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</si>
  <si>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</si>
  <si>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</si>
  <si>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</si>
  <si>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</si>
  <si>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</si>
  <si>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</si>
  <si>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</si>
  <si>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</si>
  <si>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</si>
  <si>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</si>
  <si>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</si>
  <si>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</si>
  <si>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</si>
  <si>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</si>
  <si>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</si>
  <si>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</si>
  <si>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</si>
  <si>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</si>
  <si>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</si>
  <si>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</si>
  <si>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</si>
  <si>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</si>
  <si>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</si>
  <si>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</si>
  <si>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</si>
  <si>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</si>
  <si>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</si>
  <si>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</si>
  <si>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</si>
  <si>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</si>
  <si>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</si>
  <si>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</si>
  <si>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</si>
  <si>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</si>
  <si>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</si>
  <si>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</si>
  <si>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</si>
  <si>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</si>
  <si>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</si>
  <si>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</si>
  <si>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</si>
  <si>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</si>
  <si>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</si>
  <si>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</si>
  <si>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</si>
  <si>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</si>
  <si>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</si>
  <si>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</si>
  <si>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</si>
  <si>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</si>
  <si>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</si>
  <si>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</si>
  <si>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</si>
  <si>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</si>
  <si>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</si>
  <si>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</si>
  <si>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</si>
  <si>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</si>
  <si>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</si>
  <si>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</si>
  <si>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</si>
  <si>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</si>
  <si>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</si>
  <si>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</si>
  <si>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</si>
  <si>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</si>
  <si>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</si>
  <si>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</si>
  <si>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</si>
  <si>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</si>
  <si>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</si>
  <si>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</si>
  <si>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</si>
  <si>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</si>
  <si>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</si>
  <si>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</si>
  <si>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</si>
  <si>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</si>
  <si>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</si>
  <si>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</si>
  <si>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</si>
  <si>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</si>
  <si>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</si>
  <si>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</si>
  <si>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</si>
  <si>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</si>
  <si>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</si>
  <si>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</si>
  <si>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</si>
  <si>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</si>
  <si>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</si>
  <si>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</si>
  <si>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</si>
  <si>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</si>
  <si>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</si>
  <si>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</si>
  <si>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</si>
  <si>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</si>
  <si>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</si>
  <si>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</si>
  <si>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</si>
  <si>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</si>
  <si>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</si>
  <si>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</si>
  <si>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</si>
  <si>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</si>
  <si>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</si>
  <si>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</si>
  <si>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</si>
  <si>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</si>
  <si>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</si>
  <si>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</si>
  <si>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</si>
  <si>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</si>
  <si>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</si>
  <si>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</si>
  <si>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</si>
  <si>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</si>
  <si>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</si>
  <si>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</si>
  <si>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</si>
  <si>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</si>
  <si>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</si>
  <si>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</si>
  <si>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</si>
  <si>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</si>
  <si>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</si>
  <si>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</si>
  <si>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</si>
  <si>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</si>
  <si>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</si>
  <si>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</si>
  <si>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</si>
  <si>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</si>
  <si>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</si>
  <si>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</si>
  <si>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</si>
  <si>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</si>
  <si>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</si>
  <si>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</si>
  <si>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</si>
  <si>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</si>
  <si>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</si>
  <si>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</si>
  <si>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</si>
  <si>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</si>
  <si>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</si>
  <si>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</si>
  <si>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</si>
  <si>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</si>
  <si>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</si>
  <si>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</si>
  <si>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</si>
  <si>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</si>
  <si>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</si>
  <si>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</si>
  <si>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</si>
  <si>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</si>
  <si>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</si>
  <si>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</si>
  <si>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</si>
  <si>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</si>
  <si>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</si>
  <si>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</si>
  <si>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</si>
  <si>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</si>
  <si>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</si>
  <si>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</si>
  <si>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</si>
  <si>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</si>
  <si>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</si>
  <si>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</si>
  <si>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</si>
  <si>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</si>
  <si>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</si>
  <si>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</si>
  <si>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</si>
  <si>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</si>
  <si>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</si>
  <si>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</si>
  <si>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</si>
  <si>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</si>
  <si>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</si>
  <si>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</si>
  <si>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</si>
  <si>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</si>
  <si>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</si>
  <si>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</si>
  <si>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</si>
  <si>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</si>
  <si>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</si>
  <si>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</si>
  <si>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</si>
  <si>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</si>
  <si>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</si>
  <si>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</si>
  <si>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</si>
  <si>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</si>
  <si>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</si>
  <si>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</si>
  <si>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</si>
  <si>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</si>
  <si>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</si>
  <si>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</si>
  <si>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</si>
  <si>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</si>
  <si>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</si>
  <si>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</si>
  <si>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</si>
  <si>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</si>
  <si>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</si>
  <si>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</si>
  <si>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</si>
  <si>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</si>
  <si>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</si>
  <si>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</si>
  <si>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</si>
  <si>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</si>
  <si>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</si>
  <si>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</si>
  <si>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</si>
  <si>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</si>
  <si>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</si>
  <si>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</si>
  <si>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</si>
  <si>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</si>
  <si>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</si>
  <si>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</si>
  <si>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</si>
  <si>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</si>
  <si>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</si>
  <si>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</si>
  <si>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</si>
  <si>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</si>
  <si>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</si>
  <si>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</si>
  <si>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</si>
  <si>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</si>
  <si>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</si>
  <si>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</si>
  <si>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</si>
  <si>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</si>
  <si>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</si>
  <si>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</si>
  <si>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</si>
  <si>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</si>
  <si>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</si>
  <si>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</si>
  <si>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</si>
  <si>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</si>
  <si>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</si>
  <si>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</si>
  <si>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</si>
  <si>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</si>
  <si>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</si>
  <si>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</si>
  <si>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</si>
  <si>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</si>
  <si>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</si>
  <si>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</si>
  <si>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</si>
  <si>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</si>
  <si>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</si>
  <si>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</si>
  <si>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</si>
  <si>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</si>
  <si>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</si>
  <si>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</si>
  <si>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</si>
  <si>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</si>
  <si>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</si>
  <si>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</si>
  <si>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</si>
  <si>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</si>
  <si>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</si>
  <si>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</si>
  <si>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</si>
  <si>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</si>
  <si>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</si>
  <si>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</si>
  <si>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</si>
  <si>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</si>
  <si>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</si>
  <si>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</si>
  <si>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</si>
  <si>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</si>
  <si>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</si>
  <si>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</si>
  <si>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</si>
  <si>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</si>
  <si>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</si>
  <si>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</si>
  <si>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</si>
  <si>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</si>
  <si>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</si>
  <si>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</si>
  <si>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</si>
  <si>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</si>
  <si>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</si>
  <si>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</si>
  <si>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</si>
  <si>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</si>
  <si>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</si>
  <si>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</si>
  <si>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</si>
  <si>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</si>
  <si>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</si>
  <si>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</si>
  <si>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</si>
  <si>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</si>
  <si>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</si>
  <si>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</si>
  <si>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</si>
  <si>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</si>
  <si>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</si>
  <si>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</si>
  <si>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</si>
  <si>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</si>
  <si>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</si>
  <si>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</si>
  <si>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</si>
  <si>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</si>
  <si>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</si>
  <si>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</si>
  <si>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</si>
  <si>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</si>
  <si>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</si>
  <si>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</si>
  <si>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</si>
  <si>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</si>
  <si>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</si>
  <si>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</si>
  <si>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</si>
  <si>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</si>
  <si>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</si>
  <si>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</si>
  <si>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</si>
  <si>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</si>
  <si>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</si>
  <si>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</si>
  <si>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</si>
  <si>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</si>
  <si>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</si>
  <si>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</si>
  <si>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</si>
  <si>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</si>
  <si>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</si>
  <si>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</si>
  <si>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</si>
  <si>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</si>
  <si>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</si>
  <si>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</si>
  <si>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</si>
  <si>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</si>
  <si>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</si>
  <si>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</si>
  <si>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</si>
  <si>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</si>
  <si>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</si>
  <si>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</si>
  <si>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</si>
  <si>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</si>
  <si>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</si>
  <si>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</si>
  <si>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</si>
  <si>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</si>
  <si>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</si>
  <si>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</si>
  <si>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</si>
  <si>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</si>
  <si>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</si>
  <si>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</si>
  <si>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</si>
  <si>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</si>
  <si>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</si>
  <si>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</si>
  <si>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</si>
  <si>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</si>
  <si>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</si>
  <si>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</si>
  <si>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</si>
  <si>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</si>
  <si>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</si>
  <si>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</si>
  <si>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</si>
  <si>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</si>
  <si>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</si>
  <si>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</si>
  <si>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</si>
  <si>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</si>
  <si>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</si>
  <si>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</si>
  <si>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</si>
  <si>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</si>
  <si>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</si>
  <si>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</si>
  <si>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</si>
  <si>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</si>
  <si>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</si>
  <si>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</si>
  <si>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</si>
  <si>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</si>
  <si>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</si>
  <si>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</si>
  <si>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</si>
  <si>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</si>
  <si>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</si>
  <si>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</si>
  <si>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</si>
  <si>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</si>
  <si>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</si>
  <si>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</si>
  <si>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</si>
  <si>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</si>
  <si>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</si>
  <si>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</si>
  <si>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</si>
  <si>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</si>
  <si>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</si>
  <si>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</si>
  <si>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</si>
  <si>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</si>
  <si>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</si>
  <si>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</si>
  <si>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</si>
  <si>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</si>
  <si>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</si>
  <si>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</si>
  <si>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</si>
  <si>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</si>
  <si>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</si>
  <si>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</si>
  <si>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</si>
  <si>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</si>
  <si>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</si>
  <si>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</si>
  <si>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</si>
  <si>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</si>
  <si>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</si>
  <si>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</si>
  <si>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</si>
  <si>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</si>
  <si>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</si>
  <si>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</si>
  <si>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</si>
  <si>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</si>
  <si>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</si>
  <si>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</si>
  <si>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</si>
  <si>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</si>
  <si>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</si>
  <si>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</si>
  <si>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</si>
  <si>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</si>
  <si>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</si>
  <si>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</si>
  <si>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</si>
  <si>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</si>
  <si>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</si>
  <si>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</si>
  <si>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</si>
  <si>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</si>
  <si>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</si>
  <si>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</si>
  <si>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</si>
  <si>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</si>
  <si>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</si>
  <si>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</si>
  <si>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</si>
  <si>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</si>
  <si>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</si>
  <si>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</si>
  <si>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</si>
  <si>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</si>
  <si>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</si>
  <si>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</si>
  <si>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</si>
  <si>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</si>
  <si>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</si>
  <si>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</si>
  <si>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</si>
  <si>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</si>
  <si>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</si>
  <si>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</si>
  <si>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</si>
  <si>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</si>
  <si>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</si>
  <si>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</si>
  <si>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</si>
  <si>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</si>
  <si>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</si>
  <si>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</si>
  <si>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</si>
  <si>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</si>
  <si>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</si>
  <si>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</si>
  <si>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</si>
  <si>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</si>
  <si>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</si>
  <si>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</si>
  <si>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</si>
  <si>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</si>
  <si>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</si>
  <si>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</si>
  <si>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</si>
  <si>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</si>
  <si>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</si>
  <si>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</si>
  <si>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</si>
  <si>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</si>
  <si>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</si>
  <si>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</si>
  <si>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</si>
  <si>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</si>
  <si>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</si>
  <si>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</si>
  <si>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</si>
  <si>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</si>
  <si>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</si>
  <si>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</si>
  <si>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</si>
  <si>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</si>
  <si>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</si>
  <si>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</si>
  <si>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</si>
  <si>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</si>
  <si>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</si>
  <si>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</si>
  <si>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</si>
  <si>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</si>
  <si>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</si>
  <si>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</si>
  <si>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</si>
  <si>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</si>
  <si>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</si>
  <si>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</si>
  <si>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</si>
  <si>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</si>
  <si>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</si>
  <si>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</si>
  <si>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</si>
  <si>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</si>
  <si>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</si>
  <si>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</si>
  <si>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</si>
  <si>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</si>
  <si>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</si>
  <si>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</si>
  <si>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</si>
  <si>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</si>
  <si>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</si>
  <si>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</si>
  <si>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</si>
  <si>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</si>
  <si>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</si>
  <si>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</si>
  <si>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</si>
  <si>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</si>
  <si>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</si>
  <si>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</si>
  <si>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</si>
  <si>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</si>
  <si>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</si>
  <si>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</si>
  <si>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</si>
  <si>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</si>
  <si>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</si>
  <si>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</si>
  <si>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</si>
  <si>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</si>
  <si>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</si>
  <si>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</si>
  <si>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</si>
  <si>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</si>
  <si>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</si>
  <si>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</si>
  <si>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</si>
  <si>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</si>
  <si>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</si>
  <si>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</si>
  <si>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</si>
  <si>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</si>
  <si>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</si>
  <si>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</si>
  <si>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</si>
  <si>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</si>
  <si>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</si>
  <si>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</si>
  <si>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</si>
  <si>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</si>
  <si>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</si>
  <si>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</si>
  <si>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</si>
  <si>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</si>
  <si>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</si>
  <si>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</si>
  <si>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</si>
  <si>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</si>
  <si>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</si>
  <si>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</si>
  <si>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</si>
  <si>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</si>
  <si>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</si>
  <si>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</si>
  <si>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</si>
  <si>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</si>
  <si>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</si>
  <si>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</si>
  <si>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</si>
  <si>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</si>
  <si>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</si>
  <si>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</si>
  <si>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</si>
  <si>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</si>
  <si>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</si>
  <si>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</si>
  <si>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</si>
  <si>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</si>
  <si>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</si>
  <si>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</si>
  <si>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</si>
  <si>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</si>
  <si>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</si>
  <si>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</si>
  <si>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</si>
  <si>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</si>
  <si>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</si>
  <si>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</si>
  <si>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</si>
  <si>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</si>
  <si>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</si>
  <si>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</si>
  <si>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</si>
  <si>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</si>
  <si>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</si>
  <si>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</si>
  <si>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</si>
  <si>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</si>
  <si>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</si>
  <si>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</si>
  <si>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</si>
  <si>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</si>
  <si>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</si>
  <si>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</si>
  <si>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</si>
  <si>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</si>
  <si>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</si>
  <si>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</si>
  <si>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</si>
  <si>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</si>
  <si>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</si>
  <si>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</si>
  <si>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</si>
  <si>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</si>
  <si>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</si>
  <si>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</si>
  <si>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</si>
  <si>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</si>
  <si>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</si>
  <si>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</si>
  <si>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</si>
  <si>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</si>
  <si>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</si>
  <si>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</si>
  <si>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</si>
  <si>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</si>
  <si>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</si>
  <si>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</si>
  <si>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</si>
  <si>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</si>
  <si>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</si>
  <si>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</si>
  <si>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</si>
  <si>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</si>
  <si>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</si>
  <si>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</si>
  <si>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</si>
  <si>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</si>
  <si>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</si>
  <si>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</si>
  <si>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</si>
  <si>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</si>
  <si>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</si>
  <si>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</si>
  <si>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</si>
  <si>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</si>
  <si>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</si>
  <si>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</si>
  <si>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</si>
  <si>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</si>
  <si>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</si>
  <si>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</si>
  <si>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</si>
  <si>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</si>
  <si>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</si>
  <si>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</si>
  <si>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</si>
  <si>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</si>
  <si>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</si>
  <si>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</si>
  <si>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</si>
  <si>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</si>
  <si>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</si>
  <si>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</si>
  <si>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</si>
  <si>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</si>
  <si>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</si>
  <si>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</si>
  <si>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</si>
  <si>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</si>
  <si>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</si>
  <si>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</si>
  <si>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</si>
  <si>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</si>
  <si>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</si>
  <si>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</si>
  <si>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</si>
  <si>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</si>
  <si>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</si>
  <si>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</si>
  <si>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</si>
  <si>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</si>
  <si>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</si>
  <si>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</si>
  <si>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</si>
  <si>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</si>
  <si>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</si>
  <si>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</si>
  <si>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</si>
  <si>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</si>
  <si>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</si>
  <si>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</si>
  <si>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</si>
  <si>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</si>
  <si>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</si>
  <si>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</si>
  <si>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</si>
  <si>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</si>
  <si>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</si>
  <si>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</si>
  <si>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</si>
  <si>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</si>
  <si>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</si>
  <si>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</si>
  <si>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</si>
  <si>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</si>
  <si>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</si>
  <si>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</si>
  <si>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</si>
  <si>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</si>
  <si>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</si>
  <si>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</si>
  <si>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</si>
  <si>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</si>
  <si>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</si>
  <si>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</si>
  <si>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</si>
  <si>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</si>
  <si>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</si>
  <si>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</si>
  <si>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</si>
  <si>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</si>
  <si>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</si>
  <si>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</si>
  <si>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</si>
  <si>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</si>
  <si>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</si>
  <si>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</si>
  <si>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</si>
  <si>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</si>
  <si>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</si>
  <si>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</si>
  <si>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</si>
  <si>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</si>
  <si>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</si>
  <si>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</si>
  <si>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</si>
  <si>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</si>
  <si>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</si>
  <si>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</si>
  <si>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</si>
  <si>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</si>
  <si>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</si>
  <si>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</si>
  <si>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</si>
  <si>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</si>
  <si>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</si>
  <si>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</si>
  <si>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</si>
  <si>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</si>
  <si>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</si>
  <si>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</si>
  <si>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</si>
  <si>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</si>
  <si>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</si>
  <si>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</si>
  <si>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</si>
  <si>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</si>
  <si>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</si>
  <si>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</si>
  <si>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</si>
  <si>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</si>
  <si>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</si>
  <si>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</si>
  <si>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</si>
  <si>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</si>
  <si>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</si>
  <si>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</si>
  <si>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</si>
  <si>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</si>
  <si>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</si>
  <si>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</si>
  <si>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</si>
  <si>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</si>
  <si>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</si>
  <si>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</si>
  <si>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</si>
  <si>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</si>
  <si>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</si>
  <si>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</si>
  <si>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</si>
  <si>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</si>
  <si>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</si>
  <si>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</si>
  <si>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</si>
  <si>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</si>
  <si>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</si>
  <si>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</si>
  <si>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</si>
  <si>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</si>
  <si>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</si>
  <si>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</si>
  <si>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</si>
  <si>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</si>
  <si>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</si>
  <si>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</si>
  <si>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</si>
  <si>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</si>
  <si>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</si>
  <si>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</si>
  <si>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</si>
  <si>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</si>
  <si>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</si>
  <si>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</si>
  <si>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</si>
  <si>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</si>
  <si>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</si>
  <si>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</si>
  <si>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</si>
  <si>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</si>
  <si>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</si>
  <si>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</si>
  <si>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</si>
  <si>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</si>
  <si>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</si>
  <si>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</si>
  <si>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</si>
  <si>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</si>
  <si>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</si>
  <si>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</si>
  <si>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</si>
  <si>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</si>
  <si>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</si>
  <si>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</si>
  <si>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</si>
  <si>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</si>
  <si>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</si>
  <si>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</si>
  <si>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</si>
  <si>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</si>
  <si>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</si>
  <si>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</si>
  <si>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</si>
  <si>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</si>
  <si>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</si>
  <si>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</si>
  <si>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</si>
  <si>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</si>
  <si>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</si>
  <si>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</si>
  <si>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</si>
  <si>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</si>
  <si>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</si>
  <si>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</si>
  <si>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</si>
  <si>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</si>
  <si>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</si>
  <si>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</si>
  <si>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</si>
  <si>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</si>
  <si>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</si>
  <si>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</si>
  <si>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</si>
  <si>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</si>
  <si>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</si>
  <si>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</si>
  <si>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</si>
  <si>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</si>
  <si>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</si>
  <si>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</si>
  <si>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</si>
  <si>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</si>
  <si>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</si>
  <si>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</si>
  <si>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</si>
  <si>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</si>
  <si>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</si>
  <si>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</si>
  <si>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</si>
  <si>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</si>
  <si>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</si>
  <si>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</si>
  <si>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</si>
  <si>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</si>
  <si>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</si>
  <si>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</si>
  <si>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</si>
  <si>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</si>
  <si>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</si>
  <si>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</si>
  <si>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</si>
  <si>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</si>
  <si>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</si>
  <si>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</si>
  <si>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</si>
  <si>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</si>
  <si>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</si>
  <si>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</si>
  <si>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</si>
  <si>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</si>
  <si>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</si>
  <si>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</si>
  <si>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</si>
  <si>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</si>
  <si>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</si>
  <si>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</si>
  <si>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</si>
  <si>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</si>
  <si>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</si>
  <si>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</si>
  <si>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</si>
  <si>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</si>
  <si>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</si>
  <si>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</si>
  <si>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</si>
  <si>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</si>
  <si>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</si>
  <si>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</si>
  <si>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</si>
  <si>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</si>
  <si>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</si>
  <si>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</si>
  <si>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</si>
  <si>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</si>
  <si>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</si>
  <si>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</si>
  <si>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</si>
  <si>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</si>
  <si>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</si>
  <si>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</si>
  <si>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</si>
  <si>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</si>
  <si>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</si>
  <si>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</si>
  <si>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</si>
  <si>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</si>
  <si>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</si>
  <si>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</si>
  <si>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</si>
  <si>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</si>
  <si>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</si>
  <si>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</si>
  <si>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</si>
  <si>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</si>
  <si>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</si>
  <si>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</si>
  <si>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</si>
  <si>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</si>
  <si>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</si>
  <si>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</si>
  <si>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</si>
  <si>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</si>
  <si>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</si>
  <si>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</si>
  <si>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</si>
  <si>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</si>
  <si>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</si>
  <si>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</si>
  <si>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</si>
  <si>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</si>
  <si>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</si>
  <si>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</si>
  <si>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</si>
  <si>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</si>
  <si>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</si>
  <si>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</si>
  <si>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</si>
  <si>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</si>
  <si>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</si>
  <si>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</si>
  <si>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</si>
  <si>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</si>
  <si>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</si>
  <si>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</si>
  <si>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</si>
  <si>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</si>
  <si>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</si>
  <si>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</si>
  <si>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</si>
  <si>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</si>
  <si>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</si>
  <si>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</si>
  <si>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</si>
  <si>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</si>
  <si>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</si>
  <si>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</si>
  <si>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</si>
  <si>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</si>
  <si>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</si>
  <si>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</si>
  <si>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</si>
  <si>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</si>
  <si>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</si>
  <si>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</si>
  <si>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</si>
  <si>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</si>
  <si>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</si>
  <si>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</si>
  <si>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</si>
  <si>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</si>
  <si>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</si>
  <si>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</si>
  <si>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</si>
  <si>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</si>
  <si>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</si>
  <si>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</si>
  <si>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</si>
  <si>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</si>
  <si>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</si>
  <si>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</si>
  <si>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</si>
  <si>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</si>
  <si>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</si>
  <si>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</si>
  <si>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</si>
  <si>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</si>
  <si>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</si>
  <si>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</si>
  <si>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</si>
  <si>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</si>
  <si>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</si>
  <si>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</si>
  <si>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</si>
  <si>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</si>
  <si>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</si>
  <si>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</si>
  <si>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</si>
  <si>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</si>
  <si>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</si>
  <si>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</si>
  <si>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</si>
  <si>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</si>
  <si>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</si>
  <si>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</si>
  <si>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</si>
  <si>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</si>
  <si>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</si>
  <si>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</si>
  <si>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</si>
  <si>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</si>
  <si>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</si>
  <si>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</si>
  <si>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</si>
  <si>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</si>
  <si>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</si>
  <si>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</si>
  <si>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</si>
  <si>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</si>
  <si>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</si>
  <si>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</si>
  <si>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</si>
  <si>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</si>
  <si>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</si>
  <si>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</si>
  <si>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</si>
  <si>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</si>
  <si>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</si>
  <si>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</si>
  <si>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</si>
  <si>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</si>
  <si>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</si>
  <si>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</si>
  <si>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</si>
  <si>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</si>
  <si>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</si>
  <si>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</si>
  <si>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</si>
  <si>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</si>
  <si>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</si>
  <si>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</si>
  <si>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</si>
  <si>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</si>
  <si>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</si>
  <si>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</si>
  <si>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</si>
  <si>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</si>
  <si>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</si>
  <si>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</si>
  <si>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</si>
  <si>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</si>
  <si>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</si>
  <si>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</si>
  <si>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</si>
  <si>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</si>
  <si>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</si>
  <si>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</si>
  <si>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</si>
  <si>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</si>
  <si>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</si>
  <si>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</si>
  <si>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</si>
  <si>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</si>
  <si>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</si>
  <si>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</si>
  <si>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</si>
  <si>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</si>
  <si>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</si>
  <si>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</si>
  <si>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</si>
  <si>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</si>
  <si>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</si>
  <si>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</si>
  <si>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</si>
  <si>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</si>
  <si>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</si>
  <si>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</si>
  <si>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</si>
  <si>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</si>
  <si>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</si>
  <si>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</si>
  <si>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</si>
  <si>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</si>
  <si>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</si>
  <si>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</si>
  <si>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</si>
  <si>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</si>
  <si>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</si>
  <si>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</si>
  <si>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</si>
  <si>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</si>
  <si>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</si>
  <si>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</si>
  <si>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</si>
  <si>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</si>
  <si>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</si>
  <si>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</si>
  <si>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</si>
  <si>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</si>
  <si>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</si>
  <si>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</si>
  <si>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</si>
  <si>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</si>
  <si>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</si>
  <si>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</si>
  <si>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</si>
  <si>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</si>
  <si>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</si>
  <si>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</si>
  <si>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</si>
  <si>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</si>
  <si>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</si>
  <si>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</si>
  <si>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</si>
  <si>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</si>
  <si>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</si>
  <si>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</si>
  <si>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</si>
  <si>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</si>
  <si>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</si>
  <si>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</si>
  <si>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</si>
  <si>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</si>
  <si>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</si>
  <si>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</si>
  <si>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</si>
  <si>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</si>
  <si>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</si>
  <si>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</si>
  <si>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</si>
  <si>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</si>
  <si>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</si>
  <si>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</si>
  <si>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</si>
  <si>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</si>
  <si>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</si>
  <si>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</si>
  <si>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</si>
  <si>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</si>
  <si>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</si>
  <si>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</si>
  <si>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</si>
  <si>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</si>
  <si>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</si>
  <si>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</si>
  <si>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</si>
  <si>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</si>
  <si>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</si>
  <si>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</si>
  <si>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</si>
  <si>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</si>
  <si>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</si>
  <si>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</si>
  <si>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</si>
  <si>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</si>
  <si>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</si>
  <si>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</si>
  <si>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</si>
  <si>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</si>
  <si>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</si>
  <si>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</si>
  <si>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</si>
  <si>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</si>
  <si>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</si>
  <si>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</si>
  <si>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</si>
  <si>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</si>
  <si>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</si>
  <si>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</si>
  <si>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</si>
  <si>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</si>
  <si>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</si>
  <si>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</si>
  <si>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</si>
  <si>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</si>
  <si>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</si>
  <si>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</si>
  <si>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</si>
  <si>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</si>
  <si>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</si>
  <si>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</si>
  <si>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</si>
  <si>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</si>
  <si>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</si>
  <si>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</si>
  <si>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</si>
  <si>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</si>
  <si>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</si>
  <si>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</si>
  <si>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</si>
  <si>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</si>
  <si>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</si>
  <si>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</si>
  <si>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</si>
  <si>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</si>
  <si>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</si>
  <si>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</si>
  <si>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</si>
  <si>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</si>
  <si>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</si>
  <si>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</si>
  <si>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</si>
  <si>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</si>
  <si>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</si>
  <si>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</si>
  <si>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</si>
  <si>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</si>
  <si>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</si>
  <si>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</si>
  <si>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</si>
  <si>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</si>
  <si>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</si>
  <si>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</si>
  <si>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</si>
  <si>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</si>
  <si>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</si>
  <si>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</si>
  <si>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</si>
  <si>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</si>
  <si>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</si>
  <si>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</si>
  <si>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</si>
  <si>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</si>
  <si>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</si>
  <si>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</si>
  <si>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</si>
  <si>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</si>
  <si>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</si>
  <si>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</si>
  <si>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</si>
  <si>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</si>
  <si>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</si>
  <si>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</si>
  <si>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</si>
  <si>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</si>
  <si>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</si>
  <si>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</si>
  <si>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</si>
  <si>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</si>
  <si>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</si>
  <si>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</si>
  <si>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</si>
  <si>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</si>
  <si>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</si>
  <si>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</si>
  <si>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</si>
  <si>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</si>
  <si>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</si>
  <si>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</si>
  <si>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</si>
  <si>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</si>
  <si>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</si>
  <si>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</si>
  <si>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</si>
  <si>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</si>
  <si>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</si>
  <si>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</si>
  <si>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</si>
  <si>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</si>
  <si>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</si>
  <si>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</si>
  <si>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</si>
  <si>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</si>
  <si>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</si>
  <si>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</si>
  <si>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</si>
  <si>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</si>
  <si>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</si>
  <si>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</si>
  <si>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</si>
  <si>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</si>
  <si>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</si>
  <si>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</si>
  <si>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</si>
  <si>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</si>
  <si>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</si>
  <si>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</si>
  <si>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</si>
  <si>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</si>
  <si>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</si>
  <si>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</si>
  <si>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</si>
  <si>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</si>
  <si>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</si>
  <si>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</si>
  <si>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</si>
  <si>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</si>
  <si>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</si>
  <si>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</si>
  <si>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</si>
  <si>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</si>
  <si>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</si>
  <si>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</si>
  <si>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</si>
  <si>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</si>
  <si>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</si>
  <si>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</si>
  <si>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</si>
  <si>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</si>
  <si>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</si>
  <si>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</si>
  <si>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</si>
  <si>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</si>
  <si>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</si>
  <si>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</si>
  <si>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</si>
  <si>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</si>
  <si>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</si>
  <si>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</si>
  <si>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</si>
  <si>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</si>
  <si>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</si>
  <si>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</si>
  <si>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</si>
  <si>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</si>
  <si>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</si>
  <si>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</si>
  <si>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</si>
  <si>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</si>
  <si>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</si>
  <si>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</si>
  <si>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</si>
  <si>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</si>
  <si>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</si>
  <si>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</si>
  <si>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</si>
  <si>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</si>
  <si>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</si>
  <si>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</si>
  <si>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</si>
  <si>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</si>
  <si>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</si>
  <si>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</si>
  <si>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</si>
  <si>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</si>
  <si>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</si>
  <si>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</si>
  <si>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</si>
  <si>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</si>
  <si>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</si>
  <si>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</si>
  <si>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</si>
  <si>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</si>
  <si>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</si>
  <si>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</si>
  <si>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</si>
  <si>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</si>
  <si>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</si>
  <si>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</si>
  <si>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</si>
  <si>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</si>
  <si>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</si>
  <si>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</si>
  <si>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</si>
  <si>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</si>
  <si>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</si>
  <si>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</si>
  <si>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</si>
  <si>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</si>
  <si>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</si>
  <si>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</si>
  <si>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</si>
  <si>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</si>
  <si>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</si>
  <si>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</si>
  <si>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</si>
  <si>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</si>
  <si>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</si>
  <si>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</si>
  <si>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</si>
  <si>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</si>
  <si>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</si>
  <si>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</si>
  <si>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</si>
  <si>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</si>
  <si>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</si>
  <si>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</si>
  <si>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</si>
  <si>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</si>
  <si>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</si>
  <si>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</si>
  <si>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</si>
  <si>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</si>
  <si>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</si>
  <si>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</si>
  <si>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</si>
  <si>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</si>
  <si>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</si>
  <si>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</si>
  <si>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</si>
  <si>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</si>
  <si>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</si>
  <si>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</si>
  <si>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</si>
  <si>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</si>
  <si>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</si>
  <si>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</si>
  <si>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</si>
  <si>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</si>
  <si>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</si>
  <si>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</si>
  <si>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</si>
  <si>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</si>
  <si>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</si>
  <si>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</si>
  <si>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</si>
  <si>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</si>
  <si>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</si>
  <si>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</si>
  <si>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</si>
  <si>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</si>
  <si>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</si>
  <si>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</si>
  <si>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</si>
  <si>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</si>
  <si>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</si>
  <si>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</si>
  <si>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</si>
  <si>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</si>
  <si>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</si>
  <si>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</si>
  <si>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</si>
  <si>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</si>
  <si>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</si>
  <si>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</si>
  <si>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</si>
  <si>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</si>
  <si>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</si>
  <si>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</si>
  <si>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</si>
  <si>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</si>
  <si>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</si>
  <si>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</si>
  <si>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</si>
  <si>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</si>
  <si>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</si>
  <si>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</si>
  <si>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</si>
  <si>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</si>
  <si>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</si>
  <si>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</si>
  <si>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</si>
  <si>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</si>
  <si>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</si>
  <si>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</si>
  <si>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</si>
  <si>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</si>
  <si>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</si>
  <si>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</si>
  <si>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</si>
  <si>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</si>
  <si>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</si>
  <si>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</si>
  <si>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</si>
  <si>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</si>
  <si>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</si>
  <si>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</si>
  <si>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</si>
  <si>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</si>
  <si>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</si>
  <si>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</si>
  <si>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</si>
  <si>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</si>
  <si>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</si>
  <si>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</si>
  <si>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</si>
  <si>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</si>
  <si>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</si>
  <si>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</si>
  <si>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</si>
  <si>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</si>
  <si>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</si>
  <si>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</si>
  <si>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</si>
  <si>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</si>
  <si>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</si>
  <si>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</si>
  <si>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</si>
  <si>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</si>
  <si>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</si>
  <si>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</si>
  <si>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</si>
  <si>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</si>
  <si>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</si>
  <si>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</si>
  <si>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</si>
  <si>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</si>
  <si>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</si>
  <si>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</si>
  <si>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</si>
  <si>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</si>
  <si>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</si>
  <si>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</si>
  <si>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</si>
  <si>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</si>
  <si>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</si>
  <si>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</si>
  <si>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</si>
  <si>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</si>
  <si>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</si>
  <si>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</si>
  <si>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</si>
  <si>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</si>
  <si>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</si>
  <si>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</si>
  <si>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</si>
  <si>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</si>
  <si>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</si>
  <si>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</si>
  <si>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</si>
  <si>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</si>
  <si>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</si>
  <si>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</si>
  <si>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</si>
  <si>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</si>
  <si>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</si>
  <si>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</si>
  <si>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</si>
  <si>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</si>
  <si>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</si>
  <si>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</si>
  <si>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</si>
  <si>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</si>
  <si>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</si>
  <si>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</si>
  <si>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</si>
  <si>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</si>
  <si>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</si>
  <si>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</si>
  <si>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</si>
  <si>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</si>
  <si>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</si>
  <si>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</si>
  <si>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</si>
  <si>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</si>
  <si>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</si>
  <si>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</si>
  <si>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</si>
  <si>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</si>
  <si>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</si>
  <si>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</si>
  <si>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</si>
  <si>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</si>
  <si>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</si>
  <si>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</si>
  <si>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</si>
  <si>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</si>
  <si>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</si>
  <si>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</si>
  <si>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</si>
  <si>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</si>
  <si>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</si>
  <si>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</si>
  <si>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</si>
  <si>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</si>
  <si>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</si>
  <si>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</si>
  <si>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</si>
  <si>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</si>
  <si>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</si>
  <si>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</si>
  <si>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</si>
  <si>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</si>
  <si>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</si>
  <si>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</si>
  <si>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</si>
  <si>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</si>
  <si>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</si>
  <si>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</si>
  <si>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</si>
  <si>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</si>
  <si>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</si>
  <si>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</si>
  <si>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</si>
  <si>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</si>
  <si>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</si>
  <si>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</si>
  <si>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</si>
  <si>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</si>
  <si>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</si>
  <si>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</si>
  <si>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</si>
  <si>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</si>
  <si>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</si>
  <si>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</si>
  <si>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</si>
  <si>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</si>
  <si>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</si>
  <si>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</si>
  <si>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</si>
  <si>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</si>
  <si>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</si>
  <si>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</si>
  <si>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</si>
  <si>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</si>
  <si>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</si>
  <si>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</si>
  <si>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</si>
  <si>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</si>
  <si>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</si>
  <si>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</si>
  <si>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</si>
  <si>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</si>
  <si>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</si>
  <si>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</si>
  <si>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</si>
  <si>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</si>
  <si>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</si>
  <si>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</si>
  <si>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</si>
  <si>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</si>
  <si>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</si>
  <si>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</si>
  <si>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</si>
  <si>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</si>
  <si>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</si>
  <si>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</si>
  <si>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</si>
  <si>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</si>
  <si>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</si>
  <si>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</si>
  <si>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</si>
  <si>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</si>
  <si>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</si>
  <si>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</si>
  <si>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</si>
  <si>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</si>
  <si>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</si>
  <si>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</si>
  <si>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</si>
  <si>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</si>
  <si>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</si>
  <si>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</si>
  <si>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</si>
  <si>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</si>
  <si>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</si>
  <si>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</si>
  <si>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</si>
  <si>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</si>
  <si>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</si>
  <si>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</si>
  <si>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</si>
  <si>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</si>
  <si>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</si>
  <si>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</si>
  <si>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</si>
  <si>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</si>
  <si>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</si>
  <si>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</si>
  <si>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</si>
  <si>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</si>
  <si>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</si>
  <si>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</si>
  <si>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</si>
  <si>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</si>
  <si>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</si>
  <si>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</si>
  <si>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</si>
  <si>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</si>
  <si>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</si>
  <si>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</si>
  <si>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</si>
  <si>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</si>
  <si>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</si>
  <si>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</si>
  <si>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</si>
  <si>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</si>
  <si>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</si>
  <si>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</si>
  <si>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</si>
  <si>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</si>
  <si>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</si>
  <si>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</si>
  <si>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</si>
  <si>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</si>
  <si>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</si>
  <si>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</si>
  <si>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</si>
  <si>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</si>
  <si>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</si>
  <si>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</si>
  <si>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</si>
  <si>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</si>
  <si>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</si>
  <si>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</si>
  <si>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</si>
  <si>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</si>
  <si>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</si>
  <si>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</si>
  <si>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</si>
  <si>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</si>
  <si>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</si>
  <si>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</si>
  <si>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</si>
  <si>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</si>
  <si>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</si>
  <si>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</si>
  <si>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</si>
  <si>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</si>
  <si>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</si>
  <si>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</si>
  <si>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</si>
  <si>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</si>
  <si>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</si>
  <si>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</si>
  <si>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</si>
  <si>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</si>
  <si>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</si>
  <si>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</si>
  <si>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</si>
  <si>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</si>
  <si>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</si>
  <si>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</si>
  <si>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</si>
  <si>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</si>
  <si>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</si>
  <si>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</si>
  <si>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</si>
  <si>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</si>
  <si>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</si>
  <si>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</si>
  <si>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</si>
  <si>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</si>
  <si>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</si>
  <si>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</si>
  <si>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</si>
  <si>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</si>
  <si>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</si>
  <si>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</si>
  <si>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</si>
  <si>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</si>
  <si>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</si>
  <si>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</si>
  <si>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</si>
  <si>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</si>
  <si>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</si>
  <si>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</si>
  <si>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</si>
  <si>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</si>
  <si>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</si>
  <si>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</si>
  <si>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</si>
  <si>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</si>
  <si>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</si>
  <si>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</si>
  <si>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</si>
  <si>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</si>
  <si>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</si>
  <si>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</si>
  <si>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</si>
  <si>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</si>
  <si>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</si>
  <si>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</si>
  <si>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</si>
  <si>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</si>
  <si>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</si>
  <si>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</si>
  <si>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</si>
  <si>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</si>
  <si>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</si>
  <si>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</si>
  <si>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</si>
  <si>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</si>
  <si>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</si>
  <si>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</si>
  <si>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</si>
  <si>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</si>
  <si>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</si>
  <si>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</si>
  <si>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</si>
  <si>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</si>
  <si>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</si>
  <si>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</si>
  <si>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</si>
  <si>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</si>
  <si>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</si>
  <si>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</si>
  <si>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</si>
  <si>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</si>
  <si>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</si>
  <si>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</si>
  <si>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</si>
  <si>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</si>
  <si>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</si>
  <si>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</si>
  <si>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</si>
  <si>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</si>
  <si>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</si>
  <si>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</si>
  <si>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</si>
  <si>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</si>
  <si>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</si>
  <si>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</si>
  <si>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</si>
  <si>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</si>
  <si>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</si>
  <si>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</si>
  <si>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</si>
  <si>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</si>
  <si>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</si>
  <si>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</si>
  <si>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</si>
  <si>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</si>
  <si>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</si>
  <si>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</si>
  <si>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</si>
  <si>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</si>
  <si>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</si>
  <si>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</si>
  <si>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</si>
  <si>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</si>
  <si>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</si>
  <si>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</si>
  <si>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</si>
  <si>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</si>
  <si>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</si>
  <si>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</si>
  <si>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</si>
  <si>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</si>
  <si>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</si>
  <si>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</si>
  <si>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</si>
  <si>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</si>
  <si>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</si>
  <si>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</si>
  <si>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</si>
  <si>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</si>
  <si>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</si>
  <si>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</si>
  <si>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</si>
  <si>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</si>
  <si>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</si>
  <si>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</si>
  <si>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</si>
  <si>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</si>
  <si>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</si>
  <si>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</si>
  <si>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</si>
  <si>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</si>
  <si>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</si>
  <si>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</si>
  <si>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</si>
  <si>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</si>
  <si>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</si>
  <si>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</si>
  <si>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</si>
  <si>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</si>
  <si>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</si>
  <si>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</si>
  <si>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</si>
  <si>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</si>
  <si>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</si>
  <si>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</si>
  <si>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</si>
  <si>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</si>
  <si>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</si>
  <si>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</si>
  <si>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</si>
  <si>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</si>
  <si>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</si>
  <si>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</si>
  <si>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</si>
  <si>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</si>
  <si>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</si>
  <si>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</si>
  <si>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</si>
  <si>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</si>
  <si>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</si>
  <si>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</si>
  <si>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</si>
  <si>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</si>
  <si>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</si>
  <si>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</si>
  <si>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</si>
  <si>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</si>
  <si>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</si>
  <si>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</si>
  <si>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</si>
  <si>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</si>
  <si>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</si>
  <si>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</si>
  <si>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</si>
  <si>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</si>
  <si>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</si>
  <si>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</si>
  <si>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</si>
  <si>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</si>
  <si>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</si>
  <si>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</si>
  <si>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</si>
  <si>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</si>
  <si>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</si>
  <si>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</si>
  <si>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</si>
  <si>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</si>
  <si>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</si>
  <si>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</si>
  <si>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</si>
  <si>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</si>
  <si>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</si>
  <si>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</si>
  <si>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</si>
  <si>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</si>
  <si>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</si>
  <si>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</si>
  <si>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</si>
  <si>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</si>
  <si>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</si>
  <si>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</si>
  <si>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</si>
  <si>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</si>
  <si>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</si>
  <si>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</si>
  <si>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</si>
  <si>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</si>
  <si>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</si>
  <si>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</si>
  <si>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</si>
  <si>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</si>
  <si>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</si>
  <si>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</si>
  <si>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</si>
  <si>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</si>
  <si>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</si>
  <si>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</si>
  <si>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</si>
  <si>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</si>
  <si>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</si>
  <si>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</si>
  <si>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</si>
  <si>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</si>
  <si>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</si>
  <si>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</si>
  <si>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</si>
  <si>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</si>
  <si>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</si>
  <si>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</si>
  <si>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</si>
  <si>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</si>
  <si>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</si>
  <si>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</si>
  <si>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</si>
  <si>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</si>
  <si>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</si>
  <si>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</si>
  <si>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</si>
  <si>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</si>
  <si>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</si>
  <si>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</si>
  <si>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</si>
  <si>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</si>
  <si>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</si>
  <si>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</si>
  <si>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</si>
  <si>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</si>
  <si>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</si>
  <si>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</si>
  <si>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</si>
  <si>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</si>
  <si>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</si>
  <si>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</si>
  <si>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</si>
  <si>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</si>
  <si>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</si>
  <si>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</si>
  <si>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</si>
  <si>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</si>
  <si>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</si>
  <si>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</si>
  <si>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</si>
  <si>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</si>
  <si>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</si>
  <si>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</si>
  <si>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</si>
  <si>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</si>
  <si>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</si>
  <si>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</si>
  <si>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</si>
  <si>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</si>
  <si>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</si>
  <si>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</si>
  <si>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</si>
  <si>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</si>
  <si>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</si>
  <si>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</si>
  <si>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</si>
  <si>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</si>
  <si>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</si>
  <si>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</si>
  <si>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</si>
  <si>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</si>
  <si>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</si>
  <si>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</si>
  <si>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</si>
  <si>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</si>
  <si>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</si>
  <si>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</si>
  <si>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</si>
  <si>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</si>
  <si>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</si>
  <si>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</si>
  <si>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</si>
  <si>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</si>
  <si>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</si>
  <si>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</si>
  <si>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</si>
  <si>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</si>
  <si>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</si>
  <si>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</si>
  <si>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</si>
  <si>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</si>
  <si>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</si>
  <si>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</si>
  <si>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</si>
  <si>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</si>
  <si>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</si>
  <si>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</si>
  <si>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</si>
  <si>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</si>
  <si>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</si>
  <si>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</si>
  <si>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</si>
  <si>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</si>
  <si>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</si>
  <si>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</si>
  <si>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</si>
  <si>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</si>
  <si>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</si>
  <si>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</si>
  <si>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</si>
  <si>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</si>
  <si>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</si>
  <si>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</si>
  <si>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</si>
  <si>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</si>
  <si>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</si>
  <si>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</si>
  <si>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</si>
  <si>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</si>
  <si>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</si>
  <si>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</si>
  <si>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</si>
  <si>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</si>
  <si>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</si>
  <si>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</si>
  <si>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</si>
  <si>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</si>
  <si>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</si>
  <si>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</si>
  <si>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</si>
  <si>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</si>
  <si>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</si>
  <si>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</si>
  <si>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</si>
  <si>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</si>
  <si>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</si>
  <si>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</si>
  <si>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</si>
  <si>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</si>
  <si>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</si>
  <si>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</si>
  <si>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</si>
  <si>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</si>
  <si>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</si>
  <si>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</si>
  <si>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</si>
  <si>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</si>
  <si>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</si>
  <si>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</si>
  <si>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</si>
  <si>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</si>
  <si>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</si>
  <si>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</si>
  <si>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</si>
  <si>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</si>
  <si>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</si>
  <si>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</si>
  <si>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</si>
  <si>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</si>
  <si>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</si>
  <si>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</si>
  <si>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</si>
  <si>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</si>
  <si>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</si>
  <si>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</si>
  <si>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</si>
  <si>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</si>
  <si>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</si>
  <si>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</si>
  <si>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</si>
  <si>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</si>
  <si>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</si>
  <si>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</si>
  <si>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</si>
  <si>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</si>
  <si>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</si>
  <si>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</si>
  <si>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</si>
  <si>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</si>
  <si>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</si>
  <si>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</si>
  <si>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</si>
  <si>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</si>
  <si>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</si>
  <si>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</si>
  <si>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</si>
  <si>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</si>
  <si>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</si>
  <si>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</si>
  <si>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</si>
  <si>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</si>
  <si>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</si>
  <si>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</si>
  <si>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</si>
  <si>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</si>
  <si>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</si>
  <si>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</si>
  <si>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</si>
  <si>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</si>
  <si>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</si>
  <si>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</si>
  <si>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</si>
  <si>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</si>
  <si>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</si>
  <si>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</si>
  <si>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</si>
  <si>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</si>
  <si>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</si>
  <si>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</si>
  <si>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</si>
  <si>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</si>
  <si>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</si>
  <si>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</si>
  <si>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</si>
  <si>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</si>
  <si>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</si>
  <si>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</si>
  <si>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</si>
  <si>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</si>
  <si>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</si>
  <si>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</si>
  <si>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</si>
  <si>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</si>
  <si>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</si>
  <si>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</si>
  <si>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</si>
  <si>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</si>
  <si>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</si>
  <si>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</si>
  <si>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</si>
  <si>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</si>
  <si>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</si>
  <si>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</si>
  <si>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</si>
  <si>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</si>
  <si>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</si>
  <si>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</si>
  <si>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</si>
  <si>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</si>
  <si>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</si>
  <si>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</si>
  <si>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</si>
  <si>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</si>
  <si>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</si>
  <si>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</si>
  <si>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</si>
  <si>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</si>
  <si>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</si>
  <si>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</si>
  <si>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</si>
  <si>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</si>
  <si>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</si>
  <si>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</si>
  <si>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</si>
  <si>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</si>
  <si>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</si>
  <si>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</si>
  <si>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</si>
  <si>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</si>
  <si>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</si>
  <si>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</si>
  <si>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</si>
  <si>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</si>
  <si>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</si>
  <si>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</si>
  <si>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</si>
  <si>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</si>
  <si>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</si>
  <si>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</si>
  <si>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</si>
  <si>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</si>
  <si>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</si>
  <si>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</si>
  <si>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</si>
  <si>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</si>
  <si>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</si>
  <si>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</si>
  <si>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</si>
  <si>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</si>
  <si>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</si>
  <si>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</si>
  <si>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</si>
  <si>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</si>
  <si>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</si>
  <si>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</si>
  <si>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</si>
  <si>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</si>
  <si>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</si>
  <si>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</si>
  <si>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</si>
  <si>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</si>
  <si>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</si>
  <si>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</si>
  <si>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</si>
  <si>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</si>
  <si>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</si>
  <si>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</si>
  <si>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</si>
  <si>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</si>
  <si>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</si>
  <si>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</si>
  <si>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</si>
  <si>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</si>
  <si>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</si>
  <si>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</si>
  <si>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</si>
  <si>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</si>
  <si>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</si>
  <si>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</si>
  <si>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</si>
  <si>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</si>
  <si>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</si>
  <si>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</si>
  <si>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</si>
  <si>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</si>
  <si>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</si>
  <si>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</si>
  <si>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</si>
  <si>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</si>
  <si>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</si>
  <si>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</si>
  <si>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</si>
  <si>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</si>
  <si>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</si>
  <si>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</si>
  <si>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</si>
  <si>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</si>
  <si>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</si>
  <si>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</si>
  <si>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</si>
  <si>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</si>
  <si>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</si>
  <si>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</si>
  <si>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</si>
  <si>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</si>
  <si>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</si>
  <si>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</si>
  <si>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</si>
  <si>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</si>
  <si>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</si>
  <si>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</si>
  <si>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</si>
  <si>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</si>
  <si>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</si>
  <si>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</si>
  <si>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</si>
  <si>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</si>
  <si>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</si>
  <si>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</si>
  <si>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</si>
  <si>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</si>
  <si>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</si>
  <si>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</si>
  <si>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</si>
  <si>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</si>
  <si>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</si>
  <si>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</si>
  <si>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</si>
  <si>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</si>
  <si>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</si>
  <si>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</si>
  <si>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</si>
  <si>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</si>
  <si>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</si>
  <si>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</si>
  <si>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</si>
  <si>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</si>
  <si>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</si>
  <si>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</si>
  <si>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</si>
  <si>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</si>
  <si>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</si>
  <si>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</si>
  <si>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</si>
  <si>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</si>
  <si>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</si>
  <si>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</si>
  <si>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</si>
  <si>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</si>
  <si>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</si>
  <si>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</si>
  <si>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</si>
  <si>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</si>
  <si>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</si>
  <si>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</si>
  <si>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</si>
  <si>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</si>
  <si>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</si>
  <si>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</si>
  <si>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</si>
  <si>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</si>
  <si>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</si>
  <si>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</si>
  <si>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</si>
  <si>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</si>
  <si>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</si>
  <si>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</si>
  <si>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</si>
  <si>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</si>
  <si>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</si>
  <si>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</si>
  <si>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</si>
  <si>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</si>
  <si>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</si>
  <si>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</si>
  <si>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</si>
  <si>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</si>
  <si>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</si>
  <si>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</si>
  <si>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</si>
  <si>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</si>
  <si>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</si>
  <si>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</si>
  <si>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</si>
  <si>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</si>
  <si>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</si>
  <si>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</si>
  <si>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</si>
  <si>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</si>
  <si>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</si>
  <si>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</si>
  <si>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</si>
  <si>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</si>
  <si>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</si>
  <si>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</si>
  <si>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</si>
  <si>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</si>
  <si>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</si>
  <si>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</si>
  <si>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</si>
  <si>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</si>
  <si>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</si>
  <si>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</si>
  <si>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</si>
  <si>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</si>
  <si>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</si>
  <si>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</si>
  <si>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</si>
  <si>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</si>
  <si>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</si>
  <si>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</si>
  <si>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</si>
  <si>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</si>
  <si>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</si>
  <si>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</si>
  <si>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</si>
  <si>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</si>
  <si>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</si>
  <si>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</si>
  <si>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</si>
  <si>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</si>
  <si>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</si>
  <si>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</si>
  <si>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</si>
  <si>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</si>
  <si>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</si>
  <si>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</si>
  <si>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</si>
  <si>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</si>
  <si>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</si>
  <si>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</si>
  <si>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</si>
  <si>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</si>
  <si>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</si>
  <si>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</si>
  <si>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</si>
  <si>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</si>
  <si>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</si>
  <si>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</si>
  <si>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</si>
  <si>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</si>
  <si>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</si>
  <si>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</si>
  <si>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</si>
  <si>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</si>
  <si>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</si>
  <si>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</si>
  <si>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</si>
  <si>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</si>
  <si>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</si>
  <si>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</si>
  <si>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</si>
  <si>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</si>
  <si>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</si>
  <si>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</si>
  <si>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</si>
  <si>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</si>
  <si>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</si>
  <si>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</si>
  <si>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</si>
  <si>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</si>
  <si>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</si>
  <si>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</si>
  <si>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</si>
  <si>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</si>
  <si>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</si>
  <si>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</si>
  <si>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</si>
  <si>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</si>
  <si>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</si>
  <si>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</si>
  <si>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</si>
  <si>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</si>
  <si>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</si>
  <si>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</si>
  <si>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</si>
  <si>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</si>
  <si>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</si>
  <si>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</si>
  <si>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</si>
  <si>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</si>
  <si>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</si>
  <si>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</si>
  <si>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</si>
  <si>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</si>
  <si>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</si>
  <si>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</si>
  <si>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</si>
  <si>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</si>
  <si>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</si>
  <si>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</si>
  <si>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</si>
  <si>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</si>
  <si>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</si>
  <si>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</si>
  <si>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</si>
  <si>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</si>
  <si>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</si>
  <si>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</si>
  <si>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</si>
  <si>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</si>
  <si>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</si>
  <si>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</si>
  <si>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</si>
  <si>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</si>
  <si>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</si>
  <si>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</si>
  <si>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</si>
  <si>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</si>
  <si>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</si>
  <si>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</si>
  <si>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</si>
  <si>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</si>
  <si>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</si>
  <si>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</si>
  <si>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</si>
  <si>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</si>
  <si>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</si>
  <si>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</si>
  <si>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</si>
  <si>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</si>
  <si>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</si>
  <si>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</si>
  <si>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</si>
  <si>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</si>
  <si>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</si>
  <si>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</si>
  <si>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</si>
  <si>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</si>
  <si>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</si>
  <si>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</si>
  <si>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</si>
  <si>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</si>
  <si>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</si>
  <si>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</si>
  <si>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</si>
  <si>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</si>
  <si>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</si>
  <si>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</si>
  <si>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</si>
  <si>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</si>
  <si>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</si>
  <si>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</si>
  <si>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</si>
  <si>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</si>
  <si>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</si>
  <si>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</si>
  <si>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</si>
  <si>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</si>
  <si>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</si>
  <si>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</si>
  <si>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</si>
  <si>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</si>
  <si>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</si>
  <si>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</si>
  <si>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</si>
  <si>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</si>
  <si>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</si>
  <si>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</si>
  <si>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</si>
  <si>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</si>
  <si>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</si>
  <si>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</si>
  <si>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</si>
  <si>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</si>
  <si>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</si>
  <si>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</si>
  <si>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</si>
  <si>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</si>
  <si>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</si>
  <si>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</si>
  <si>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</si>
  <si>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</si>
  <si>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</si>
  <si>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</si>
  <si>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</si>
  <si>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</si>
  <si>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</si>
  <si>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</si>
  <si>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</si>
  <si>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</si>
  <si>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</si>
  <si>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</si>
  <si>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</si>
  <si>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</si>
  <si>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</si>
  <si>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</si>
  <si>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</si>
  <si>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</si>
  <si>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</si>
  <si>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</si>
  <si>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</si>
  <si>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</si>
  <si>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</si>
  <si>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</si>
  <si>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</si>
  <si>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</si>
  <si>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</si>
  <si>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</si>
  <si>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</si>
  <si>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</si>
  <si>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</si>
  <si>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</si>
  <si>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</si>
  <si>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</si>
  <si>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</si>
  <si>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</si>
  <si>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</si>
  <si>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</si>
  <si>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</si>
  <si>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</si>
  <si>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</si>
  <si>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</si>
  <si>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</si>
  <si>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</si>
  <si>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</si>
  <si>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</si>
  <si>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</si>
  <si>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</si>
  <si>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</si>
  <si>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</si>
  <si>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</si>
  <si>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</si>
  <si>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</si>
  <si>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</si>
  <si>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</si>
  <si>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</si>
  <si>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</si>
  <si>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</si>
  <si>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</si>
  <si>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</si>
  <si>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</si>
  <si>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</si>
  <si>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</si>
  <si>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</si>
  <si>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</si>
  <si>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</si>
  <si>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</si>
  <si>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</si>
  <si>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</si>
  <si>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</si>
  <si>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</si>
  <si>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</si>
  <si>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</si>
  <si>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</si>
  <si>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</si>
  <si>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</si>
  <si>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</si>
  <si>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</si>
  <si>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</si>
  <si>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</si>
  <si>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</si>
  <si>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</si>
  <si>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</si>
  <si>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</si>
  <si>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</si>
  <si>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</si>
  <si>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</si>
  <si>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</si>
  <si>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</si>
  <si>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</si>
  <si>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</si>
  <si>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</si>
  <si>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</si>
  <si>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</si>
  <si>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</si>
  <si>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</si>
  <si>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</si>
  <si>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</si>
  <si>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</si>
  <si>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</si>
  <si>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</si>
  <si>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</si>
  <si>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</si>
  <si>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</si>
  <si>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</si>
  <si>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</si>
  <si>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</si>
  <si>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</si>
  <si>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</si>
  <si>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</si>
  <si>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</si>
  <si>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</si>
  <si>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</si>
  <si>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</si>
  <si>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</si>
  <si>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</si>
  <si>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</si>
  <si>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</si>
  <si>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</si>
  <si>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</si>
  <si>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</si>
  <si>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</si>
  <si>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</si>
  <si>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</si>
  <si>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</si>
  <si>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</si>
  <si>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</si>
  <si>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</si>
  <si>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</si>
  <si>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</si>
  <si>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</si>
  <si>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</si>
  <si>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</si>
  <si>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</si>
  <si>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</si>
  <si>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</si>
  <si>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</si>
  <si>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</si>
  <si>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</si>
  <si>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</si>
  <si>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</si>
  <si>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</si>
  <si>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</si>
  <si>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</si>
  <si>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</si>
  <si>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</si>
  <si>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</si>
  <si>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</si>
  <si>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</si>
  <si>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</si>
  <si>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</si>
  <si>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</si>
  <si>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</si>
  <si>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</si>
  <si>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</si>
  <si>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</si>
  <si>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</si>
  <si>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</si>
  <si>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</si>
  <si>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</si>
  <si>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</si>
  <si>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</si>
  <si>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</si>
  <si>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</si>
  <si>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</si>
  <si>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</si>
  <si>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</si>
  <si>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</si>
  <si>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</si>
  <si>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</si>
  <si>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</si>
  <si>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</si>
  <si>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</si>
  <si>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</si>
  <si>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</si>
  <si>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</si>
  <si>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</si>
  <si>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</si>
  <si>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</si>
  <si>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</si>
  <si>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</si>
  <si>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</si>
  <si>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</si>
  <si>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</si>
  <si>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</si>
  <si>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</si>
  <si>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</si>
  <si>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</si>
  <si>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</si>
  <si>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</si>
  <si>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</si>
  <si>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</si>
  <si>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</si>
  <si>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</si>
  <si>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</si>
  <si>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</si>
  <si>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</si>
  <si>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</si>
  <si>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</si>
  <si>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</si>
  <si>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</si>
  <si>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</si>
  <si>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</si>
  <si>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</si>
  <si>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</si>
  <si>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</si>
  <si>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</si>
  <si>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</si>
  <si>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</si>
  <si>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</si>
  <si>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</si>
  <si>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</si>
  <si>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</si>
  <si>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</si>
  <si>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</si>
  <si>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</si>
  <si>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</si>
  <si>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</si>
  <si>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</si>
  <si>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</si>
  <si>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</si>
  <si>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</si>
  <si>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</si>
  <si>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</si>
  <si>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</si>
  <si>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</si>
  <si>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</si>
  <si>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</si>
  <si>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</si>
  <si>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</si>
  <si>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</si>
  <si>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</si>
  <si>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</si>
  <si>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</si>
  <si>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</si>
  <si>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</si>
  <si>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</si>
  <si>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</si>
  <si>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</si>
  <si>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</si>
  <si>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</si>
  <si>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</si>
  <si>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</si>
  <si>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</si>
  <si>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</si>
  <si>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</si>
  <si>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</si>
  <si>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</si>
  <si>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</si>
  <si>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</si>
  <si>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</si>
  <si>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</si>
  <si>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</si>
  <si>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</si>
  <si>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</si>
  <si>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</si>
  <si>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</si>
  <si>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</si>
  <si>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</si>
  <si>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</si>
  <si>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</si>
  <si>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</si>
  <si>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</si>
  <si>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</si>
  <si>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</si>
  <si>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</si>
  <si>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</si>
  <si>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</si>
  <si>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</si>
  <si>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</si>
  <si>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</si>
  <si>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</si>
  <si>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</si>
  <si>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</si>
  <si>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</si>
  <si>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</si>
  <si>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</si>
  <si>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</si>
  <si>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</si>
  <si>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</si>
  <si>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</si>
  <si>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</si>
  <si>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</si>
  <si>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</si>
  <si>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</si>
  <si>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</si>
  <si>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</si>
  <si>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</si>
  <si>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</si>
  <si>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</si>
  <si>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</si>
  <si>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</si>
  <si>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</si>
  <si>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</si>
  <si>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</si>
  <si>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</si>
  <si>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</si>
  <si>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</si>
  <si>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</si>
  <si>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</si>
  <si>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</si>
  <si>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</si>
  <si>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</si>
  <si>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</si>
  <si>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</si>
  <si>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</si>
  <si>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</si>
  <si>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</si>
  <si>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</si>
  <si>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</si>
  <si>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</si>
  <si>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</si>
  <si>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</si>
  <si>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</si>
  <si>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</si>
  <si>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</si>
  <si>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</si>
  <si>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</si>
  <si>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</si>
  <si>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</si>
  <si>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</si>
  <si>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</si>
  <si>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</si>
  <si>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</si>
  <si>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</si>
  <si>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</si>
  <si>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</si>
  <si>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</si>
  <si>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</si>
  <si>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</si>
  <si>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</si>
  <si>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</si>
  <si>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</si>
  <si>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</si>
  <si>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</si>
  <si>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</si>
  <si>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</si>
  <si>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</si>
  <si>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</si>
  <si>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</si>
  <si>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</si>
  <si>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</si>
  <si>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</si>
  <si>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</si>
  <si>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</si>
  <si>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</si>
  <si>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</si>
  <si>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</si>
  <si>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</si>
  <si>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</si>
  <si>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</si>
  <si>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</si>
  <si>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</si>
  <si>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</si>
  <si>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</si>
  <si>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</si>
  <si>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</si>
  <si>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</si>
  <si>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</si>
  <si>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</si>
  <si>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</si>
  <si>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</si>
  <si>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</si>
  <si>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</si>
  <si>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</si>
  <si>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</si>
  <si>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</si>
  <si>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</si>
  <si>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</si>
  <si>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</si>
  <si>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</si>
  <si>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</si>
  <si>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</si>
  <si>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</si>
  <si>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</si>
  <si>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</si>
  <si>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</si>
  <si>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</si>
  <si>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</si>
  <si>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</si>
  <si>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</si>
  <si>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</si>
  <si>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</si>
  <si>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</si>
  <si>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</si>
  <si>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</si>
  <si>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</si>
  <si>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</si>
  <si>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</si>
  <si>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</si>
  <si>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</si>
  <si>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</si>
  <si>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</si>
  <si>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</si>
  <si>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</si>
  <si>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</si>
  <si>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</si>
  <si>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</si>
  <si>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</si>
  <si>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</si>
  <si>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</si>
  <si>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</si>
  <si>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</si>
  <si>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</si>
  <si>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</si>
  <si>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</si>
  <si>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</si>
  <si>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</si>
  <si>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</si>
  <si>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</si>
  <si>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</si>
  <si>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</si>
  <si>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</si>
  <si>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</si>
  <si>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</si>
  <si>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</si>
  <si>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</si>
  <si>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</si>
  <si>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</si>
  <si>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</si>
  <si>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</si>
  <si>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</si>
  <si>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</si>
  <si>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</si>
  <si>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</si>
  <si>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</si>
  <si>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</si>
  <si>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</si>
  <si>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</si>
  <si>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</si>
  <si>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</si>
  <si>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</si>
  <si>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</si>
  <si>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</si>
  <si>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</si>
  <si>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</si>
  <si>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</si>
  <si>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</si>
  <si>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</si>
  <si>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</si>
  <si>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</si>
  <si>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</si>
  <si>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</si>
  <si>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</si>
  <si>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</si>
  <si>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</si>
  <si>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</si>
  <si>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</si>
  <si>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</si>
  <si>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</si>
  <si>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</si>
  <si>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</si>
  <si>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</si>
  <si>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</si>
  <si>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</si>
  <si>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</si>
  <si>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</si>
  <si>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</si>
  <si>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</si>
  <si>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</si>
  <si>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</si>
  <si>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</si>
  <si>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</si>
  <si>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</si>
  <si>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</si>
  <si>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</si>
  <si>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</si>
  <si>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</si>
  <si>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</si>
  <si>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</si>
  <si>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</si>
  <si>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</si>
  <si>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</si>
  <si>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</si>
  <si>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</si>
  <si>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</si>
  <si>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</si>
  <si>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</si>
  <si>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</si>
  <si>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</si>
  <si>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</si>
  <si>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</si>
  <si>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</si>
  <si>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</si>
  <si>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</si>
  <si>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</si>
  <si>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</si>
  <si>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</si>
  <si>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</si>
  <si>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</si>
  <si>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</si>
  <si>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</si>
  <si>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</si>
  <si>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</si>
  <si>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</si>
  <si>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</si>
  <si>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</si>
  <si>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</si>
  <si>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</si>
  <si>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</si>
  <si>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</si>
  <si>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</si>
  <si>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</si>
  <si>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</si>
  <si>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</si>
  <si>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</si>
  <si>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</si>
  <si>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</si>
  <si>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</si>
  <si>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</si>
  <si>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</si>
  <si>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</si>
  <si>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</si>
  <si>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</si>
  <si>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</si>
  <si>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</si>
  <si>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</si>
  <si>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</si>
  <si>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</si>
  <si>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</si>
  <si>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</si>
  <si>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</si>
  <si>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</si>
  <si>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</si>
  <si>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</si>
  <si>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</si>
  <si>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</si>
  <si>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</si>
  <si>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</si>
  <si>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</si>
  <si>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</si>
  <si>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</si>
  <si>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</si>
  <si>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</si>
  <si>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</si>
  <si>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</si>
  <si>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</si>
  <si>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</si>
  <si>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</si>
  <si>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</si>
  <si>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</si>
  <si>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</si>
  <si>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</si>
  <si>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</si>
  <si>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</si>
  <si>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</si>
  <si>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</si>
  <si>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</si>
  <si>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</si>
  <si>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</si>
  <si>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</si>
  <si>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</si>
  <si>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</si>
  <si>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</si>
  <si>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</si>
  <si>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</si>
  <si>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</si>
  <si>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</si>
  <si>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</si>
  <si>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</si>
  <si>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</si>
  <si>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</si>
  <si>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</si>
  <si>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</si>
  <si>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</si>
  <si>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</si>
  <si>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</si>
  <si>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</si>
  <si>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</si>
  <si>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</si>
  <si>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</si>
  <si>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</si>
  <si>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</si>
  <si>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</si>
  <si>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</si>
  <si>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</si>
  <si>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</si>
  <si>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</si>
  <si>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</si>
  <si>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</si>
  <si>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</si>
  <si>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</si>
  <si>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</si>
  <si>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</si>
  <si>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</si>
  <si>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</si>
  <si>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</si>
  <si>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</si>
  <si>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</si>
  <si>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</si>
  <si>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</si>
  <si>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</si>
  <si>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</si>
  <si>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</si>
  <si>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</si>
  <si>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</si>
  <si>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</si>
  <si>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</si>
  <si>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</si>
  <si>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</si>
  <si>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</si>
  <si>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</si>
  <si>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</si>
  <si>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</si>
  <si>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</si>
  <si>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</si>
  <si>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</si>
  <si>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</si>
  <si>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</si>
  <si>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</si>
  <si>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</si>
  <si>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</si>
  <si>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</si>
  <si>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</si>
  <si>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</si>
  <si>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</si>
  <si>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</si>
  <si>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</si>
  <si>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</si>
  <si>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</si>
  <si>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</si>
  <si>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</si>
  <si>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</si>
  <si>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</si>
  <si>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</si>
  <si>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</si>
  <si>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</si>
  <si>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</si>
  <si>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</si>
  <si>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</si>
  <si>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</si>
  <si>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</si>
  <si>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</si>
  <si>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</si>
  <si>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</si>
  <si>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</si>
  <si>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</si>
  <si>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</si>
  <si>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</si>
  <si>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</si>
  <si>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</si>
  <si>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</si>
  <si>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</si>
  <si>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</si>
  <si>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</si>
  <si>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</si>
  <si>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</si>
  <si>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</si>
  <si>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</si>
  <si>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</si>
  <si>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</si>
  <si>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</si>
  <si>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</si>
  <si>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</si>
  <si>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</si>
  <si>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</si>
  <si>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</si>
  <si>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</si>
  <si>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</si>
  <si>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</si>
  <si>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</si>
  <si>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</si>
  <si>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</si>
  <si>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</si>
  <si>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</si>
  <si>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</si>
  <si>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</si>
  <si>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</si>
  <si>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</si>
  <si>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</si>
  <si>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</si>
  <si>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</si>
  <si>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</si>
  <si>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</si>
  <si>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</si>
  <si>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</si>
  <si>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</si>
  <si>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</si>
  <si>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</si>
  <si>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</si>
  <si>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</si>
  <si>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</si>
  <si>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</si>
  <si>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</si>
  <si>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</si>
  <si>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</si>
  <si>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</si>
  <si>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</si>
  <si>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</si>
  <si>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</si>
  <si>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</si>
  <si>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</si>
  <si>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</si>
  <si>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</si>
  <si>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</si>
  <si>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</si>
  <si>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</si>
  <si>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</si>
  <si>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</si>
  <si>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</si>
  <si>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</si>
  <si>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</si>
  <si>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</si>
  <si>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</si>
  <si>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</si>
  <si>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</si>
  <si>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</si>
  <si>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</si>
  <si>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</si>
  <si>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</si>
  <si>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</si>
  <si>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</si>
  <si>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</si>
  <si>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</si>
  <si>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</si>
  <si>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</si>
  <si>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</si>
  <si>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</si>
  <si>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</si>
  <si>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</si>
  <si>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</si>
  <si>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</si>
  <si>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</si>
  <si>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</si>
  <si>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</si>
  <si>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</si>
  <si>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</si>
  <si>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</si>
  <si>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</si>
  <si>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</si>
  <si>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</si>
  <si>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</si>
  <si>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</si>
  <si>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</si>
  <si>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</si>
  <si>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</si>
  <si>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</si>
  <si>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</si>
  <si>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</si>
  <si>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</si>
  <si>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</si>
  <si>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</si>
  <si>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</si>
  <si>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</si>
  <si>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</si>
  <si>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</si>
  <si>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</si>
  <si>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</si>
  <si>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</si>
  <si>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</si>
  <si>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</si>
  <si>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</si>
  <si>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</si>
  <si>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</si>
  <si>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</si>
  <si>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</si>
  <si>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</si>
  <si>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</si>
  <si>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</si>
  <si>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</si>
  <si>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</si>
  <si>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</si>
  <si>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</si>
  <si>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</si>
  <si>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</si>
  <si>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</si>
  <si>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</si>
  <si>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</si>
  <si>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</si>
  <si>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</si>
  <si>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</si>
  <si>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</si>
  <si>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</si>
  <si>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</si>
  <si>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</si>
  <si>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</si>
  <si>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</si>
  <si>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</si>
  <si>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</si>
  <si>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</si>
  <si>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</si>
  <si>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</si>
  <si>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</si>
  <si>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</si>
  <si>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</si>
  <si>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</si>
  <si>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</si>
  <si>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</si>
  <si>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</si>
  <si>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</si>
  <si>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</si>
  <si>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</si>
  <si>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</si>
  <si>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</si>
  <si>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</si>
  <si>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</si>
  <si>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</si>
  <si>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</si>
  <si>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</si>
  <si>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</si>
  <si>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</si>
  <si>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</si>
  <si>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</si>
  <si>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</si>
  <si>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</si>
  <si>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</si>
  <si>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</si>
  <si>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</si>
  <si>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</si>
  <si>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</si>
  <si>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</si>
  <si>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</si>
  <si>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</si>
  <si>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</si>
  <si>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</si>
  <si>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</si>
  <si>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</si>
  <si>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</si>
  <si>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</si>
  <si>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</si>
  <si>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</si>
  <si>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</si>
  <si>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</si>
  <si>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</si>
  <si>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</si>
  <si>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</si>
  <si>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</si>
  <si>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</si>
  <si>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</si>
  <si>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</si>
  <si>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</si>
  <si>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</si>
  <si>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</si>
  <si>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</si>
  <si>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</si>
  <si>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</si>
  <si>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</si>
  <si>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</si>
  <si>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</si>
  <si>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</si>
  <si>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</si>
  <si>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</si>
  <si>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</si>
  <si>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</si>
  <si>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</si>
  <si>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</si>
  <si>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</si>
  <si>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</si>
  <si>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</si>
  <si>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</si>
  <si>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</si>
  <si>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</si>
  <si>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</si>
  <si>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</si>
  <si>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</si>
  <si>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</si>
  <si>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</si>
  <si>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</si>
  <si>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</si>
  <si>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</si>
  <si>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</si>
  <si>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</si>
  <si>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</si>
  <si>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</si>
  <si>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</si>
  <si>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</si>
  <si>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</si>
  <si>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</si>
  <si>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</si>
  <si>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</si>
  <si>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</si>
  <si>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</si>
  <si>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</si>
  <si>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</si>
  <si>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</si>
  <si>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</si>
  <si>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</si>
  <si>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</si>
  <si>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</si>
  <si>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</si>
  <si>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</si>
  <si>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</si>
  <si>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</si>
  <si>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</si>
  <si>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</si>
  <si>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</si>
  <si>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</si>
  <si>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</si>
  <si>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</si>
  <si>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</si>
  <si>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</si>
  <si>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</si>
  <si>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</si>
  <si>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</si>
  <si>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</si>
  <si>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</si>
  <si>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</si>
  <si>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</si>
  <si>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</si>
  <si>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</si>
  <si>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</si>
  <si>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</si>
  <si>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</si>
  <si>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</si>
  <si>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</si>
  <si>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</si>
  <si>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</si>
  <si>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</si>
  <si>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</si>
  <si>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</si>
  <si>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</si>
  <si>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</si>
  <si>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</si>
  <si>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</si>
  <si>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</si>
  <si>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</si>
  <si>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</si>
  <si>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</si>
  <si>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</si>
  <si>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</si>
  <si>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</si>
  <si>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</si>
  <si>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</si>
  <si>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</si>
  <si>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</si>
  <si>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</si>
  <si>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</si>
  <si>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</si>
  <si>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</si>
  <si>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</si>
  <si>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</si>
  <si>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</si>
  <si>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</si>
  <si>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</si>
  <si>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</si>
  <si>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</si>
  <si>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</si>
  <si>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</si>
  <si>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</si>
  <si>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</si>
  <si>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</si>
  <si>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</si>
  <si>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</si>
  <si>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</si>
  <si>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</si>
  <si>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</si>
  <si>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</si>
  <si>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</si>
  <si>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</si>
  <si>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</si>
  <si>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</si>
  <si>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</si>
  <si>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</si>
  <si>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</si>
  <si>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</si>
  <si>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</si>
  <si>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</si>
  <si>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</si>
  <si>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</si>
  <si>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</si>
  <si>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</si>
  <si>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</si>
  <si>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</si>
  <si>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</si>
  <si>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</si>
  <si>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</si>
  <si>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</si>
  <si>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</si>
  <si>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</si>
  <si>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</si>
  <si>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</si>
  <si>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</si>
  <si>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</si>
  <si>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</si>
  <si>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</si>
  <si>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</si>
  <si>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</si>
  <si>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</si>
  <si>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</si>
  <si>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</si>
  <si>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</si>
  <si>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</si>
  <si>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</si>
  <si>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</si>
  <si>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</si>
  <si>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</si>
  <si>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</si>
  <si>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</si>
  <si>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</si>
  <si>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</si>
  <si>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</si>
  <si>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</si>
  <si>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</si>
  <si>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</si>
  <si>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</si>
  <si>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</si>
  <si>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</si>
  <si>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</si>
  <si>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</si>
  <si>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</si>
  <si>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</si>
  <si>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</si>
  <si>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</si>
  <si>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</si>
  <si>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</si>
  <si>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</si>
  <si>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</si>
  <si>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</si>
  <si>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</si>
  <si>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</si>
  <si>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</si>
  <si>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</si>
  <si>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</si>
  <si>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</si>
  <si>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</si>
  <si>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</si>
  <si>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</si>
  <si>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</si>
  <si>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</si>
  <si>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</si>
  <si>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</si>
  <si>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</si>
  <si>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</si>
  <si>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</si>
  <si>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</si>
  <si>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</si>
  <si>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</si>
  <si>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</si>
  <si>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</si>
  <si>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</si>
  <si>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</si>
  <si>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</si>
  <si>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</si>
  <si>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</si>
  <si>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</si>
  <si>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</si>
  <si>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</si>
  <si>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</si>
  <si>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</si>
  <si>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</si>
  <si>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</si>
  <si>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</si>
  <si>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</si>
  <si>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</si>
  <si>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</si>
  <si>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</si>
  <si>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</si>
  <si>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</si>
  <si>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</si>
  <si>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</si>
  <si>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</si>
  <si>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</si>
  <si>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</si>
  <si>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</si>
  <si>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</si>
  <si>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</si>
  <si>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</si>
  <si>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</si>
  <si>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</si>
  <si>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</si>
  <si>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</si>
  <si>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</si>
  <si>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</si>
  <si>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</si>
  <si>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</si>
  <si>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</si>
  <si>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</si>
  <si>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</si>
  <si>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</si>
  <si>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</si>
  <si>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</si>
  <si>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</si>
  <si>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</si>
  <si>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</si>
  <si>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</si>
  <si>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</si>
  <si>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</si>
  <si>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</si>
  <si>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</si>
  <si>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</si>
  <si>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</si>
  <si>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</si>
  <si>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</si>
  <si>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</si>
  <si>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</si>
  <si>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</si>
  <si>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</si>
  <si>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</si>
  <si>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</si>
  <si>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</si>
  <si>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</si>
  <si>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</si>
  <si>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</si>
  <si>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</si>
  <si>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</si>
  <si>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</si>
  <si>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</si>
  <si>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</si>
  <si>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</si>
  <si>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</si>
  <si>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</si>
  <si>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</si>
  <si>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</si>
  <si>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</si>
  <si>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</si>
  <si>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</si>
  <si>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</si>
  <si>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</si>
  <si>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</si>
  <si>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</si>
  <si>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</si>
  <si>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</si>
  <si>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</si>
  <si>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</si>
  <si>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</si>
  <si>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</si>
  <si>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</si>
  <si>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</si>
  <si>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</si>
  <si>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</si>
  <si>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</si>
  <si>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</si>
  <si>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</si>
  <si>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</si>
  <si>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</si>
  <si>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</si>
  <si>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</si>
  <si>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</si>
  <si>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</si>
  <si>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</si>
  <si>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</si>
  <si>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</si>
  <si>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</si>
  <si>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</si>
  <si>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</si>
  <si>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</si>
  <si>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</si>
  <si>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</si>
  <si>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</si>
  <si>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</si>
  <si>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</si>
  <si>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</si>
  <si>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</si>
  <si>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</si>
  <si>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</si>
  <si>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</si>
  <si>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</si>
  <si>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</si>
  <si>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</si>
  <si>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</si>
  <si>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</si>
  <si>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</si>
  <si>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</si>
  <si>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</si>
  <si>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</si>
  <si>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</si>
  <si>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</si>
  <si>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</si>
  <si>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</si>
  <si>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</si>
  <si>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</si>
  <si>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</si>
  <si>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</si>
  <si>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</si>
  <si>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</si>
  <si>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</si>
  <si>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</si>
  <si>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</si>
  <si>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</si>
  <si>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</si>
  <si>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</si>
  <si>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</si>
  <si>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</si>
  <si>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</si>
  <si>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</si>
  <si>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</si>
  <si>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</si>
  <si>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</si>
  <si>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</si>
  <si>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</si>
  <si>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</si>
  <si>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</si>
  <si>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</si>
  <si>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</si>
  <si>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</si>
  <si>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</si>
  <si>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</si>
  <si>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</si>
  <si>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</si>
  <si>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</si>
  <si>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</si>
  <si>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</si>
  <si>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</si>
  <si>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</si>
  <si>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</si>
  <si>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</si>
  <si>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</si>
  <si>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</si>
  <si>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</si>
  <si>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</si>
  <si>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</si>
  <si>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</si>
  <si>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</si>
  <si>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</si>
  <si>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</si>
  <si>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</si>
  <si>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</si>
  <si>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</si>
  <si>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</si>
  <si>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</si>
  <si>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</si>
  <si>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</si>
  <si>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</si>
  <si>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</si>
  <si>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</si>
  <si>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</si>
  <si>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</si>
  <si>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</si>
  <si>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</si>
  <si>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</si>
  <si>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</si>
  <si>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</si>
  <si>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</si>
  <si>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</si>
  <si>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</si>
  <si>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</si>
  <si>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</si>
  <si>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</si>
  <si>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</si>
  <si>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</si>
  <si>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</si>
  <si>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</si>
  <si>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</si>
  <si>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</si>
  <si>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</si>
  <si>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</si>
  <si>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</si>
  <si>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</si>
  <si>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</si>
  <si>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</si>
  <si>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</si>
  <si>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</si>
  <si>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</si>
  <si>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</si>
  <si>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</si>
  <si>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</si>
  <si>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</si>
  <si>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</si>
  <si>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</si>
  <si>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</si>
  <si>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</si>
  <si>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</si>
  <si>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</si>
  <si>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</si>
  <si>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</si>
  <si>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</si>
  <si>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</si>
  <si>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</si>
  <si>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</si>
  <si>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</si>
  <si>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</si>
  <si>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</si>
  <si>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</si>
  <si>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</si>
  <si>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</si>
  <si>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</si>
  <si>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</si>
  <si>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</si>
  <si>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</si>
  <si>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</si>
  <si>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</si>
  <si>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</si>
  <si>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</si>
  <si>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</si>
  <si>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</si>
  <si>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</si>
  <si>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</si>
  <si>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</si>
  <si>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</si>
  <si>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</si>
  <si>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</si>
  <si>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</si>
  <si>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</si>
  <si>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</si>
  <si>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</si>
  <si>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</si>
  <si>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</si>
  <si>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</si>
  <si>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</si>
  <si>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</si>
  <si>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</si>
  <si>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</si>
  <si>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</si>
  <si>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</si>
  <si>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</si>
  <si>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</si>
  <si>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</si>
  <si>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</si>
  <si>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</si>
  <si>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</si>
  <si>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</si>
  <si>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</si>
  <si>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</si>
  <si>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</si>
  <si>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</si>
  <si>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</si>
  <si>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</si>
  <si>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</si>
  <si>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</si>
  <si>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</si>
  <si>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</si>
  <si>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</si>
  <si>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</si>
  <si>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</si>
  <si>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</si>
  <si>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</si>
  <si>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</si>
  <si>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</si>
  <si>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</si>
  <si>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</si>
  <si>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</si>
  <si>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</si>
  <si>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</si>
  <si>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</si>
  <si>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</si>
  <si>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</si>
  <si>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</si>
  <si>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</si>
  <si>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</si>
  <si>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</si>
  <si>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</si>
  <si>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</si>
  <si>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</si>
  <si>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</si>
  <si>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</si>
  <si>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</si>
  <si>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</si>
  <si>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</si>
  <si>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</si>
  <si>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</si>
  <si>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</si>
  <si>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</si>
  <si>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</si>
  <si>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</si>
  <si>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</si>
  <si>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</si>
  <si>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</si>
  <si>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</si>
  <si>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</si>
  <si>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</si>
  <si>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</si>
  <si>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</si>
  <si>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</si>
  <si>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</si>
  <si>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</si>
  <si>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</si>
  <si>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</si>
  <si>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</si>
  <si>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</si>
  <si>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</si>
  <si>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</si>
  <si>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</si>
  <si>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</si>
  <si>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</si>
  <si>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</si>
  <si>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</si>
  <si>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</si>
  <si>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</si>
  <si>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</si>
  <si>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</si>
  <si>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</si>
  <si>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</si>
  <si>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</si>
  <si>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</si>
  <si>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</si>
  <si>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</si>
  <si>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</si>
  <si>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</si>
  <si>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</si>
  <si>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</si>
  <si>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</si>
  <si>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</si>
  <si>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</si>
  <si>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</si>
  <si>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</si>
  <si>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</si>
  <si>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</si>
  <si>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</si>
  <si>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</si>
  <si>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</si>
  <si>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</si>
  <si>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</si>
  <si>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</si>
  <si>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</si>
  <si>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</si>
  <si>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</si>
  <si>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</si>
  <si>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</si>
  <si>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</si>
  <si>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</si>
  <si>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</si>
  <si>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</si>
  <si>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</si>
  <si>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</si>
  <si>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</si>
  <si>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</si>
  <si>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</si>
  <si>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</si>
  <si>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</si>
  <si>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</si>
  <si>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</si>
  <si>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</si>
  <si>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</si>
  <si>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</si>
  <si>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</si>
  <si>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</si>
  <si>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</si>
  <si>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</si>
  <si>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</si>
  <si>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</si>
  <si>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</si>
  <si>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</si>
  <si>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</si>
  <si>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</si>
  <si>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</si>
  <si>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</si>
  <si>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</si>
  <si>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</si>
  <si>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</si>
  <si>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</si>
  <si>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</si>
  <si>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</si>
  <si>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</si>
  <si>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</si>
  <si>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</si>
  <si>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</si>
  <si>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</si>
  <si>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</si>
  <si>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</si>
  <si>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</si>
  <si>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</si>
  <si>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</si>
  <si>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</si>
  <si>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</si>
  <si>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</si>
  <si>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</si>
  <si>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</si>
  <si>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</si>
  <si>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</si>
  <si>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</si>
  <si>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</si>
  <si>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</si>
  <si>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</si>
  <si>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</si>
  <si>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</si>
  <si>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</si>
  <si>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</si>
  <si>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</si>
  <si>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</si>
  <si>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</si>
  <si>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</si>
  <si>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</si>
  <si>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</si>
  <si>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</si>
  <si>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</si>
  <si>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</si>
  <si>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</si>
  <si>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</si>
  <si>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</si>
  <si>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</si>
  <si>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</si>
  <si>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</si>
  <si>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</si>
  <si>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</si>
  <si>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</si>
  <si>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</si>
  <si>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</si>
  <si>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</si>
  <si>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</si>
  <si>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</si>
  <si>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</si>
  <si>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</si>
  <si>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</si>
  <si>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</si>
  <si>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</si>
  <si>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</si>
  <si>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</si>
  <si>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</si>
  <si>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</si>
  <si>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</si>
  <si>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</si>
  <si>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</si>
  <si>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</si>
  <si>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</si>
  <si>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</si>
  <si>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</si>
  <si>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</si>
  <si>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</si>
  <si>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</si>
  <si>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</si>
  <si>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</si>
  <si>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</si>
  <si>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</si>
  <si>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</si>
  <si>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</si>
  <si>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</si>
  <si>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</si>
  <si>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</si>
  <si>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</si>
  <si>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</si>
  <si>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</si>
  <si>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</si>
  <si>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</si>
  <si>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</si>
  <si>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</si>
  <si>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</si>
  <si>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</si>
  <si>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</si>
  <si>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</si>
  <si>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</si>
  <si>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</si>
  <si>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</si>
  <si>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</si>
  <si>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</si>
  <si>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</si>
  <si>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</si>
  <si>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</si>
  <si>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</si>
  <si>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</si>
  <si>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</si>
  <si>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</si>
  <si>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</si>
  <si>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</si>
  <si>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</si>
  <si>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</si>
  <si>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</si>
  <si>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</si>
  <si>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</si>
  <si>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</si>
  <si>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</si>
  <si>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</si>
  <si>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</si>
  <si>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</si>
  <si>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</si>
  <si>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</si>
  <si>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</si>
  <si>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</si>
  <si>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</si>
  <si>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</si>
  <si>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</si>
  <si>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</si>
  <si>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</si>
  <si>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</si>
  <si>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</si>
  <si>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</si>
  <si>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</si>
  <si>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</si>
  <si>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</si>
  <si>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</si>
  <si>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</si>
  <si>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</si>
  <si>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</si>
  <si>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</si>
  <si>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</si>
  <si>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</si>
  <si>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</si>
  <si>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</si>
  <si>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</si>
  <si>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</si>
  <si>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</si>
  <si>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</si>
  <si>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</si>
  <si>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</si>
  <si>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</si>
  <si>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</si>
  <si>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</si>
  <si>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</si>
  <si>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</si>
  <si>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</si>
  <si>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</si>
  <si>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</si>
  <si>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</si>
  <si>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</si>
  <si>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</si>
  <si>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</si>
  <si>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</si>
  <si>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</si>
  <si>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</si>
  <si>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</si>
  <si>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</si>
  <si>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</si>
  <si>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</si>
  <si>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</si>
  <si>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</si>
  <si>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</si>
  <si>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</si>
  <si>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</si>
  <si>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</si>
  <si>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</si>
  <si>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</si>
  <si>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</si>
  <si>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</si>
  <si>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</si>
  <si>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</si>
  <si>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</si>
  <si>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</si>
  <si>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</si>
  <si>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</si>
  <si>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</si>
  <si>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</si>
  <si>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</si>
  <si>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</si>
  <si>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</si>
  <si>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</si>
  <si>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</si>
  <si>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</si>
  <si>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</si>
  <si>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</si>
  <si>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</si>
  <si>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</si>
  <si>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</si>
  <si>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</si>
  <si>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</si>
  <si>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</si>
  <si>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</si>
  <si>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</si>
  <si>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</si>
  <si>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</si>
  <si>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</si>
  <si>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</si>
  <si>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</si>
  <si>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</si>
  <si>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</si>
  <si>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</si>
  <si>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</si>
  <si>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</si>
  <si>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</si>
  <si>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</si>
  <si>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</si>
  <si>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</si>
  <si>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</si>
  <si>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</si>
  <si>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</si>
  <si>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</si>
  <si>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</si>
  <si>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</si>
  <si>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</si>
  <si>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</si>
  <si>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</si>
  <si>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</si>
  <si>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</si>
  <si>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</si>
  <si>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</si>
  <si>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</si>
  <si>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</si>
  <si>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</si>
  <si>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</si>
  <si>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</si>
  <si>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</si>
  <si>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</si>
  <si>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</si>
  <si>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</si>
  <si>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</si>
  <si>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</si>
  <si>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</si>
  <si>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</si>
  <si>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</si>
  <si>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</si>
  <si>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</si>
  <si>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</si>
  <si>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</si>
  <si>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</si>
  <si>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</si>
  <si>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</si>
  <si>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</si>
  <si>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</si>
  <si>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</si>
  <si>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</si>
  <si>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</si>
  <si>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</si>
  <si>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</si>
  <si>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</si>
  <si>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</si>
  <si>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</si>
  <si>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</si>
  <si>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</si>
  <si>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</si>
  <si>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</si>
  <si>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</si>
  <si>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</si>
  <si>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</si>
  <si>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</si>
  <si>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</si>
  <si>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</si>
  <si>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</si>
  <si>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</si>
  <si>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</si>
  <si>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</si>
  <si>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</si>
  <si>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</si>
  <si>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</si>
  <si>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</si>
  <si>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</si>
  <si>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</si>
  <si>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</si>
  <si>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</si>
  <si>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</si>
  <si>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</si>
  <si>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</si>
  <si>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</si>
  <si>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</si>
  <si>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</si>
  <si>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</si>
  <si>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</si>
  <si>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</si>
  <si>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</si>
  <si>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</si>
  <si>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</si>
  <si>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</si>
  <si>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</si>
  <si>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</si>
  <si>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</si>
  <si>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</si>
  <si>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</si>
  <si>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</si>
  <si>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</si>
  <si>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</si>
  <si>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</si>
  <si>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</si>
  <si>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</si>
  <si>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</si>
  <si>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</si>
  <si>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</si>
  <si>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</si>
  <si>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</si>
  <si>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</si>
  <si>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</si>
  <si>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</si>
  <si>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</si>
  <si>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</si>
  <si>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</si>
  <si>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</si>
  <si>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</si>
  <si>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</si>
  <si>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</si>
  <si>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</si>
  <si>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</si>
  <si>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</si>
  <si>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</si>
  <si>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</si>
  <si>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</si>
  <si>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</si>
  <si>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</si>
  <si>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</si>
  <si>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</si>
  <si>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</si>
  <si>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</si>
  <si>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</si>
  <si>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</si>
  <si>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</si>
  <si>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</si>
  <si>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</si>
  <si>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</si>
  <si>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</si>
  <si>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</si>
  <si>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</si>
  <si>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</si>
  <si>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</si>
  <si>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</si>
  <si>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</si>
  <si>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</si>
  <si>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</si>
  <si>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</si>
  <si>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</si>
  <si>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</si>
  <si>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</si>
  <si>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</si>
  <si>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</si>
  <si>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</si>
  <si>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</si>
  <si>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</si>
  <si>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</si>
  <si>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</si>
  <si>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</si>
  <si>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</si>
  <si>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</si>
  <si>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</si>
  <si>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</si>
  <si>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</si>
  <si>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</si>
  <si>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</si>
  <si>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</si>
  <si>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</si>
  <si>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</si>
  <si>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</si>
  <si>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</si>
  <si>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</si>
  <si>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</si>
  <si>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</si>
  <si>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</si>
  <si>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</si>
  <si>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</si>
  <si>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</si>
  <si>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</si>
  <si>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</si>
  <si>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</si>
  <si>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</si>
  <si>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</si>
  <si>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</si>
  <si>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</si>
  <si>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</si>
  <si>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</si>
  <si>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</si>
  <si>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</si>
  <si>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</si>
  <si>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</si>
  <si>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</si>
  <si>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</si>
  <si>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</si>
  <si>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</si>
  <si>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</si>
  <si>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</si>
  <si>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</si>
  <si>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</si>
  <si>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</si>
  <si>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</si>
  <si>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</si>
  <si>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</si>
  <si>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</si>
  <si>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</si>
  <si>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</si>
  <si>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</si>
  <si>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</si>
  <si>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</si>
  <si>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</si>
  <si>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</si>
  <si>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</si>
  <si>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</si>
  <si>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</si>
  <si>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</si>
  <si>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</si>
  <si>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</si>
  <si>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</si>
  <si>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</si>
  <si>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</si>
  <si>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</si>
  <si>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</si>
  <si>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</si>
  <si>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</si>
  <si>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</si>
  <si>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</si>
  <si>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</si>
  <si>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</si>
  <si>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</si>
  <si>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</si>
  <si>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</si>
  <si>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</si>
  <si>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</si>
  <si>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</si>
  <si>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</si>
  <si>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</si>
  <si>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</si>
  <si>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</si>
  <si>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</si>
  <si>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</si>
  <si>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</si>
  <si>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</si>
  <si>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</si>
  <si>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</si>
  <si>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</si>
  <si>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</si>
  <si>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</si>
  <si>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</si>
  <si>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</si>
  <si>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</si>
  <si>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</si>
  <si>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</si>
  <si>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</si>
  <si>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</si>
  <si>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</si>
  <si>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</si>
  <si>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</si>
  <si>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</si>
  <si>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</si>
  <si>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</si>
  <si>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</si>
  <si>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</si>
  <si>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</si>
  <si>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</si>
  <si>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</si>
  <si>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</si>
  <si>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</si>
  <si>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</si>
  <si>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</si>
  <si>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</si>
  <si>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</si>
  <si>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</si>
  <si>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</si>
  <si>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</si>
  <si>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</si>
  <si>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</si>
  <si>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</si>
  <si>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</si>
  <si>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</si>
  <si>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</si>
  <si>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</si>
  <si>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</si>
  <si>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</si>
  <si>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</si>
  <si>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</si>
  <si>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</si>
  <si>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</si>
  <si>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</si>
  <si>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</si>
  <si>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</si>
  <si>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</si>
  <si>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</si>
  <si>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</si>
  <si>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</si>
  <si>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</si>
  <si>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</si>
  <si>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</si>
  <si>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</si>
  <si>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</si>
  <si>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</si>
  <si>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</si>
  <si>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</si>
  <si>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</si>
  <si>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</si>
  <si>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</si>
  <si>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</si>
  <si>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</si>
  <si>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</si>
  <si>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</si>
  <si>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</si>
  <si>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</si>
  <si>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</si>
  <si>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</si>
  <si>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</si>
  <si>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</si>
  <si>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</si>
  <si>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</si>
  <si>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</si>
  <si>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</si>
  <si>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</si>
  <si>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</si>
  <si>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</si>
  <si>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</si>
  <si>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</si>
  <si>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</si>
  <si>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</si>
  <si>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</si>
  <si>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</si>
  <si>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</si>
  <si>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</si>
  <si>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</si>
  <si>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</si>
  <si>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</si>
  <si>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</si>
  <si>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</si>
  <si>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</si>
  <si>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</si>
  <si>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</si>
  <si>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</si>
  <si>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</si>
  <si>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</si>
  <si>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</si>
  <si>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</si>
  <si>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</si>
  <si>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</si>
  <si>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</si>
  <si>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</si>
  <si>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</si>
  <si>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</si>
  <si>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</si>
  <si>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</si>
  <si>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</si>
  <si>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</si>
  <si>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</si>
  <si>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</si>
  <si>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</si>
  <si>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</si>
  <si>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</si>
  <si>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</si>
  <si>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</si>
  <si>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</si>
  <si>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</si>
  <si>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</si>
  <si>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</si>
  <si>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</si>
  <si>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</si>
  <si>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</si>
  <si>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</si>
  <si>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</si>
  <si>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</si>
  <si>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</si>
  <si>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</si>
  <si>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</si>
  <si>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</si>
  <si>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</si>
  <si>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</si>
  <si>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</si>
  <si>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</si>
  <si>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</si>
  <si>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</si>
  <si>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</si>
  <si>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</si>
  <si>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</si>
  <si>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</si>
  <si>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</si>
  <si>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</si>
  <si>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</si>
  <si>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</si>
  <si>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</si>
  <si>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</si>
  <si>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</si>
  <si>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</si>
  <si>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</si>
  <si>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</si>
  <si>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</si>
  <si>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</si>
  <si>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</si>
  <si>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</si>
  <si>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</si>
  <si>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</si>
  <si>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</si>
  <si>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</si>
  <si>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</si>
  <si>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</si>
  <si>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</si>
  <si>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</si>
  <si>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</si>
  <si>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</si>
  <si>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</si>
  <si>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</si>
  <si>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</si>
  <si>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</si>
  <si>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</si>
  <si>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</si>
  <si>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</si>
  <si>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</si>
  <si>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</si>
  <si>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</si>
  <si>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</si>
  <si>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</si>
  <si>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</si>
  <si>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</si>
  <si>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</si>
  <si>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</si>
  <si>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</si>
  <si>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</si>
  <si>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</si>
  <si>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</si>
  <si>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</si>
  <si>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</si>
  <si>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</si>
  <si>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</si>
  <si>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</si>
  <si>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</si>
  <si>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</si>
  <si>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</si>
  <si>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</si>
  <si>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</si>
  <si>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</si>
  <si>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</si>
  <si>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</si>
  <si>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</si>
  <si>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</si>
  <si>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</si>
  <si>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</si>
  <si>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</si>
  <si>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</si>
  <si>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</si>
  <si>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</si>
  <si>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</si>
  <si>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</si>
  <si>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</si>
  <si>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</si>
  <si>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</si>
  <si>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</si>
  <si>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</si>
  <si>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</si>
  <si>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</si>
  <si>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</si>
  <si>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</si>
  <si>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</si>
  <si>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</si>
  <si>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</si>
  <si>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</si>
  <si>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</si>
  <si>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</si>
  <si>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</si>
  <si>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</si>
  <si>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</si>
  <si>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</si>
  <si>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</si>
  <si>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</si>
  <si>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</si>
  <si>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</si>
  <si>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</si>
  <si>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</si>
  <si>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</si>
  <si>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</si>
  <si>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</si>
  <si>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</si>
  <si>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</si>
  <si>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</si>
  <si>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</si>
  <si>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</si>
  <si>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</si>
  <si>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</si>
  <si>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</si>
  <si>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</si>
  <si>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</si>
  <si>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</si>
  <si>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</si>
  <si>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</si>
  <si>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</si>
  <si>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</si>
  <si>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</si>
  <si>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</si>
  <si>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</si>
  <si>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</si>
  <si>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</si>
  <si>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</si>
  <si>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</si>
  <si>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</si>
  <si>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</si>
  <si>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</si>
  <si>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</si>
  <si>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</si>
  <si>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</si>
  <si>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</si>
  <si>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</si>
  <si>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</si>
  <si>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</si>
  <si>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</si>
  <si>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</si>
  <si>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</si>
  <si>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</si>
  <si>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</si>
  <si>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</si>
  <si>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</si>
  <si>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</si>
  <si>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</si>
  <si>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</si>
  <si>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</si>
  <si>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</si>
  <si>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</si>
  <si>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</si>
  <si>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</si>
  <si>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</si>
  <si>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</si>
  <si>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</si>
  <si>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</si>
  <si>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</si>
  <si>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</si>
  <si>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</si>
  <si>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</si>
  <si>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</si>
  <si>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</si>
  <si>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</si>
  <si>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</si>
  <si>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</si>
  <si>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</si>
  <si>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</si>
  <si>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</si>
  <si>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</si>
  <si>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</si>
  <si>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</si>
  <si>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</si>
  <si>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</si>
  <si>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</si>
  <si>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</si>
  <si>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</si>
  <si>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</si>
  <si>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</si>
  <si>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</si>
  <si>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</si>
  <si>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</si>
  <si>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</si>
  <si>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</si>
  <si>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</si>
  <si>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</si>
  <si>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</si>
  <si>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</si>
  <si>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</si>
  <si>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</si>
  <si>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</si>
  <si>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</si>
  <si>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</si>
  <si>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</si>
  <si>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</si>
  <si>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</si>
  <si>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</si>
  <si>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</si>
  <si>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</si>
  <si>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</si>
  <si>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</si>
  <si>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</si>
  <si>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</si>
  <si>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</si>
  <si>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</si>
  <si>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</si>
  <si>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</si>
  <si>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</si>
  <si>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</si>
  <si>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</si>
  <si>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</si>
  <si>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</si>
  <si>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</si>
  <si>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</si>
  <si>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</si>
  <si>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</si>
  <si>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</si>
  <si>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</si>
  <si>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</si>
  <si>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</si>
  <si>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</si>
  <si>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</si>
  <si>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</si>
  <si>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</si>
  <si>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</si>
  <si>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</si>
  <si>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</si>
  <si>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</si>
  <si>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</si>
  <si>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</si>
  <si>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</si>
  <si>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</si>
  <si>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</si>
  <si>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</si>
  <si>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</si>
  <si>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</si>
  <si>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</si>
  <si>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</si>
  <si>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</si>
  <si>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</si>
  <si>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</si>
  <si>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</si>
  <si>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</si>
  <si>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</si>
  <si>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</si>
  <si>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</si>
  <si>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</si>
  <si>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</si>
  <si>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</si>
  <si>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</si>
  <si>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</si>
  <si>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</si>
  <si>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</si>
  <si>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</si>
  <si>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</si>
  <si>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</si>
  <si>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</si>
  <si>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</si>
  <si>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</si>
  <si>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</si>
  <si>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</si>
  <si>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</si>
  <si>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</si>
  <si>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</si>
  <si>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</si>
  <si>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</si>
  <si>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</si>
  <si>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</si>
  <si>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</si>
  <si>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</si>
  <si>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</si>
  <si>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</si>
  <si>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</si>
  <si>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</si>
  <si>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</si>
  <si>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</si>
  <si>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</si>
  <si>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</si>
  <si>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</si>
  <si>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</si>
  <si>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</si>
  <si>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</si>
  <si>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</si>
  <si>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</si>
  <si>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</si>
  <si>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</si>
  <si>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</si>
  <si>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</si>
  <si>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</si>
  <si>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</si>
  <si>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</si>
  <si>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</si>
  <si>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</si>
  <si>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</si>
  <si>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</si>
  <si>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</si>
  <si>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</si>
  <si>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</si>
  <si>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</si>
  <si>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</si>
  <si>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</si>
  <si>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</si>
  <si>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</si>
  <si>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</si>
  <si>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</si>
  <si>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</si>
  <si>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</si>
  <si>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</si>
  <si>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</si>
  <si>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</si>
  <si>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</si>
  <si>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</si>
  <si>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</si>
  <si>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</si>
  <si>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</si>
  <si>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</si>
  <si>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</si>
  <si>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</si>
  <si>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</si>
  <si>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</si>
  <si>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</si>
  <si>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</si>
  <si>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</si>
  <si>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</si>
  <si>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</si>
  <si>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</si>
  <si>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</si>
  <si>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</si>
  <si>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</si>
  <si>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</si>
  <si>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</si>
  <si>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</si>
  <si>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</si>
  <si>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</si>
  <si>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</si>
  <si>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</si>
  <si>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</si>
  <si>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</si>
  <si>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</si>
  <si>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</si>
  <si>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</si>
  <si>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</si>
  <si>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</si>
  <si>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</si>
  <si>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</si>
  <si>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</si>
  <si>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</si>
  <si>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</si>
  <si>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</si>
  <si>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</si>
  <si>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</si>
  <si>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</si>
  <si>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</si>
  <si>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</si>
  <si>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</si>
  <si>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</si>
  <si>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</si>
  <si>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</si>
  <si>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</si>
  <si>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</si>
  <si>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</si>
  <si>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</si>
  <si>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</si>
  <si>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</si>
  <si>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</si>
  <si>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</si>
  <si>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</si>
  <si>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</si>
  <si>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</si>
  <si>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</si>
  <si>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</si>
  <si>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</si>
  <si>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</si>
  <si>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</si>
  <si>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</si>
  <si>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</si>
  <si>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</si>
  <si>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</si>
  <si>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</si>
  <si>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</si>
  <si>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</si>
  <si>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</si>
  <si>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</si>
  <si>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</si>
  <si>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</si>
  <si>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</si>
  <si>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</si>
  <si>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</si>
  <si>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</si>
  <si>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</si>
  <si>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</si>
  <si>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</si>
  <si>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</si>
  <si>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</si>
  <si>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</si>
  <si>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</si>
  <si>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</si>
  <si>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</si>
  <si>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</si>
  <si>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</si>
  <si>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</si>
  <si>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</si>
  <si>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</si>
  <si>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</si>
  <si>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</si>
  <si>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</si>
  <si>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</si>
  <si>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</si>
  <si>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</si>
  <si>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</si>
  <si>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</si>
  <si>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</si>
  <si>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</si>
  <si>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</si>
  <si>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</si>
  <si>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</si>
  <si>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</si>
  <si>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</si>
  <si>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</si>
  <si>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</si>
  <si>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</si>
  <si>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</si>
  <si>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</si>
  <si>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</si>
  <si>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</si>
  <si>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</si>
  <si>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</si>
  <si>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</si>
  <si>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</si>
  <si>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</si>
  <si>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</si>
  <si>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</si>
  <si>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</si>
  <si>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</si>
  <si>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</si>
  <si>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</si>
  <si>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</si>
  <si>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</si>
  <si>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</si>
  <si>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</si>
  <si>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</si>
  <si>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</si>
  <si>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</si>
  <si>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</si>
  <si>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</si>
  <si>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</si>
  <si>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</si>
  <si>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</si>
  <si>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</si>
  <si>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</si>
  <si>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</si>
  <si>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</si>
  <si>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</si>
  <si>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</si>
  <si>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</si>
  <si>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</si>
  <si>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</si>
  <si>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</si>
  <si>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</si>
  <si>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</si>
  <si>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</si>
  <si>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</si>
  <si>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</si>
  <si>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</si>
  <si>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</si>
  <si>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</si>
  <si>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</si>
  <si>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</si>
  <si>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</si>
  <si>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</si>
  <si>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</si>
  <si>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</si>
  <si>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</si>
  <si>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</si>
  <si>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</si>
  <si>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</si>
  <si>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</si>
  <si>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</si>
  <si>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</si>
  <si>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</si>
  <si>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</si>
  <si>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</si>
  <si>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</si>
  <si>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</si>
  <si>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</si>
  <si>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</si>
  <si>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</si>
  <si>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</si>
  <si>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</si>
  <si>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</si>
  <si>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</si>
  <si>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</si>
  <si>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</si>
  <si>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</si>
  <si>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</si>
  <si>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</si>
  <si>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</si>
  <si>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</si>
  <si>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</si>
  <si>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</si>
  <si>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</si>
  <si>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</si>
  <si>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</si>
  <si>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</si>
  <si>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</si>
  <si>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</si>
  <si>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</si>
  <si>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</si>
  <si>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</si>
  <si>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</si>
  <si>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</si>
  <si>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</si>
  <si>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</si>
  <si>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</si>
  <si>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</si>
  <si>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</si>
  <si>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</si>
  <si>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</si>
  <si>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</si>
  <si>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</si>
  <si>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</si>
  <si>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</si>
  <si>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</si>
  <si>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</si>
  <si>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</si>
  <si>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</si>
  <si>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</si>
  <si>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</si>
  <si>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</si>
  <si>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</si>
  <si>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</si>
  <si>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</si>
  <si>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</si>
  <si>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</si>
  <si>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</si>
  <si>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</si>
  <si>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</si>
  <si>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</si>
  <si>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</si>
  <si>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</si>
  <si>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</si>
  <si>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</si>
  <si>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</si>
  <si>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</si>
  <si>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</si>
  <si>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</si>
  <si>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</si>
  <si>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</si>
  <si>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</si>
  <si>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</si>
  <si>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</si>
  <si>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</si>
  <si>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</si>
  <si>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</si>
  <si>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</si>
  <si>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</si>
  <si>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</si>
  <si>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</si>
  <si>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</si>
  <si>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</si>
  <si>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</si>
  <si>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</si>
  <si>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</si>
  <si>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</si>
  <si>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</si>
  <si>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</si>
  <si>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</si>
  <si>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</si>
  <si>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</si>
  <si>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</si>
  <si>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</si>
  <si>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</si>
  <si>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</si>
  <si>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</si>
  <si>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</si>
  <si>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</si>
  <si>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</si>
  <si>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</si>
  <si>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</si>
  <si>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</si>
  <si>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</si>
  <si>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</si>
  <si>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</si>
  <si>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</si>
  <si>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</si>
  <si>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</si>
  <si>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</si>
  <si>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</si>
  <si>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</si>
  <si>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</si>
  <si>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</si>
  <si>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</si>
  <si>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</si>
  <si>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</si>
  <si>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</si>
  <si>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</si>
  <si>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</si>
  <si>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</si>
  <si>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</si>
  <si>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</si>
  <si>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</si>
  <si>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</si>
  <si>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</si>
  <si>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</si>
  <si>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</si>
  <si>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</si>
  <si>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</si>
  <si>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</si>
  <si>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</si>
  <si>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</si>
  <si>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</si>
  <si>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</si>
  <si>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</si>
  <si>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</si>
  <si>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</si>
  <si>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</si>
  <si>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</si>
  <si>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</si>
  <si>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</si>
  <si>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</si>
  <si>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</si>
  <si>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</si>
  <si>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</si>
  <si>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</si>
  <si>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</si>
  <si>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</si>
  <si>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</si>
  <si>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</si>
  <si>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</si>
  <si>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</si>
  <si>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</si>
  <si>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</si>
  <si>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</si>
  <si>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</si>
  <si>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</si>
  <si>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</si>
  <si>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</si>
  <si>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</si>
  <si>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</si>
  <si>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</si>
  <si>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</si>
  <si>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</si>
  <si>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</si>
  <si>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</si>
  <si>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</si>
  <si>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</si>
  <si>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</si>
  <si>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</si>
  <si>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</si>
  <si>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</si>
  <si>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</si>
  <si>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</si>
  <si>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</si>
  <si>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</si>
  <si>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</si>
  <si>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</si>
  <si>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</si>
  <si>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</si>
  <si>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</si>
  <si>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</si>
  <si>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</si>
  <si>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</si>
  <si>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</si>
  <si>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</si>
  <si>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</si>
  <si>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</si>
  <si>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</si>
  <si>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</si>
  <si>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</si>
  <si>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</si>
  <si>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</si>
  <si>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</si>
  <si>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</si>
  <si>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</si>
  <si>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</si>
  <si>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</si>
  <si>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</si>
  <si>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</si>
  <si>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</si>
  <si>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</si>
  <si>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</si>
  <si>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</si>
  <si>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</si>
  <si>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</si>
  <si>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</si>
  <si>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</si>
  <si>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</si>
  <si>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</si>
  <si>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</si>
  <si>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</si>
  <si>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</si>
  <si>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</si>
  <si>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</si>
  <si>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</si>
  <si>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</si>
  <si>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</si>
  <si>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</si>
  <si>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</si>
  <si>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</si>
  <si>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</si>
  <si>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</si>
  <si>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</si>
  <si>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</si>
  <si>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</si>
  <si>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</si>
  <si>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</si>
  <si>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</si>
  <si>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</si>
  <si>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</si>
  <si>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</si>
  <si>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</si>
  <si>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</si>
  <si>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</si>
  <si>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</si>
  <si>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</si>
  <si>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</si>
  <si>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</si>
  <si>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</si>
  <si>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</si>
  <si>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</si>
  <si>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</si>
  <si>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</si>
  <si>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</si>
  <si>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</si>
  <si>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</si>
  <si>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</si>
  <si>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</si>
  <si>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</si>
  <si>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</si>
  <si>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</si>
  <si>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</si>
  <si>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</si>
  <si>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</si>
  <si>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</si>
  <si>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</si>
  <si>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</si>
  <si>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</si>
  <si>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</si>
  <si>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</si>
  <si>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</si>
  <si>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</si>
  <si>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</si>
  <si>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</si>
  <si>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</si>
  <si>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</si>
  <si>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</si>
  <si>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</si>
  <si>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</si>
  <si>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</si>
  <si>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</si>
  <si>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</si>
  <si>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</si>
  <si>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</si>
  <si>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</si>
  <si>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</si>
  <si>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</si>
  <si>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</si>
  <si>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</si>
  <si>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</si>
  <si>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</si>
  <si>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</si>
  <si>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</si>
  <si>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</si>
  <si>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</si>
  <si>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</si>
  <si>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</si>
  <si>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</si>
  <si>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</si>
  <si>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</si>
  <si>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</si>
  <si>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</si>
  <si>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</si>
  <si>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</si>
  <si>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</si>
  <si>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</si>
  <si>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</si>
  <si>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</si>
  <si>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</si>
  <si>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</si>
  <si>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</si>
  <si>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</si>
  <si>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</si>
  <si>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</si>
  <si>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</si>
  <si>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</si>
  <si>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</si>
  <si>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</si>
  <si>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</si>
  <si>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</si>
  <si>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</si>
  <si>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</si>
  <si>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</si>
  <si>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</si>
  <si>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</si>
  <si>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</si>
  <si>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</si>
  <si>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</si>
  <si>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</si>
  <si>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</si>
  <si>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</si>
  <si>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</si>
  <si>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</si>
  <si>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</si>
  <si>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</si>
  <si>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</si>
  <si>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</si>
  <si>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</si>
  <si>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</si>
  <si>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</si>
  <si>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</si>
  <si>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</si>
  <si>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</si>
  <si>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</si>
  <si>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</si>
  <si>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</si>
  <si>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</si>
  <si>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</si>
  <si>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</si>
  <si>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</si>
  <si>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</si>
  <si>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</si>
  <si>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</si>
  <si>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</si>
  <si>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</si>
  <si>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</si>
  <si>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</si>
  <si>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</si>
  <si>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</si>
  <si>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</si>
  <si>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</si>
  <si>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</si>
  <si>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</si>
  <si>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</si>
  <si>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</si>
  <si>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</si>
  <si>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</si>
  <si>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</si>
  <si>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</si>
  <si>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</si>
  <si>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</si>
  <si>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</si>
  <si>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</si>
  <si>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</si>
  <si>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</si>
  <si>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</si>
  <si>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</si>
  <si>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</si>
  <si>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</si>
  <si>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</si>
  <si>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</si>
  <si>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</si>
  <si>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</si>
  <si>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</si>
  <si>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</si>
  <si>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</si>
  <si>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</si>
  <si>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</si>
  <si>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</si>
  <si>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</si>
  <si>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</si>
  <si>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</si>
  <si>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</si>
  <si>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</si>
  <si>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</si>
  <si>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</si>
  <si>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</si>
  <si>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</si>
  <si>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</si>
  <si>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</si>
  <si>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</si>
  <si>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</si>
  <si>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</si>
  <si>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</si>
  <si>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</si>
  <si>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</si>
  <si>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</si>
  <si>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</si>
  <si>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</si>
  <si>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</si>
  <si>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</si>
  <si>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</si>
  <si>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</si>
  <si>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</si>
  <si>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</si>
  <si>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</si>
  <si>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</si>
  <si>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</si>
  <si>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</si>
  <si>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</si>
  <si>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</si>
  <si>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</si>
  <si>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</si>
  <si>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</si>
  <si>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</si>
  <si>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</si>
  <si>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</si>
  <si>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</si>
  <si>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</si>
  <si>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</si>
  <si>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</si>
  <si>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</si>
  <si>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</si>
  <si>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</si>
  <si>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</si>
  <si>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</si>
  <si>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</si>
  <si>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</si>
  <si>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</si>
  <si>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</si>
  <si>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</si>
  <si>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</si>
  <si>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</si>
  <si>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</si>
  <si>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</si>
  <si>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</si>
  <si>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</si>
  <si>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</si>
  <si>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</si>
  <si>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</si>
  <si>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</si>
  <si>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</si>
  <si>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</si>
  <si>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</si>
  <si>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</si>
  <si>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</si>
  <si>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</si>
  <si>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</si>
  <si>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</si>
  <si>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</si>
  <si>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</si>
  <si>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</si>
  <si>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</si>
  <si>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</si>
  <si>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</si>
  <si>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</si>
  <si>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</si>
  <si>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</si>
  <si>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</si>
  <si>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</si>
  <si>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</si>
  <si>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</si>
  <si>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</si>
  <si>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</si>
  <si>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</si>
  <si>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</si>
  <si>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</si>
  <si>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</si>
  <si>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</si>
  <si>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</si>
  <si>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</si>
  <si>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</si>
  <si>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</si>
  <si>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</si>
  <si>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</si>
  <si>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</si>
  <si>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</si>
  <si>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</si>
  <si>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</si>
  <si>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</si>
  <si>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</si>
  <si>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</si>
  <si>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</si>
  <si>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</si>
  <si>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</si>
  <si>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</si>
  <si>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</si>
  <si>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</si>
  <si>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</si>
  <si>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</si>
  <si>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</si>
  <si>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</si>
  <si>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</si>
  <si>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</si>
  <si>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</si>
  <si>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</si>
  <si>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</si>
  <si>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</si>
  <si>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</si>
  <si>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</si>
  <si>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</si>
  <si>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</si>
  <si>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</si>
  <si>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</si>
  <si>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</si>
  <si>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</si>
  <si>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</si>
  <si>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</si>
  <si>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</si>
  <si>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</si>
  <si>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</si>
  <si>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</si>
  <si>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</si>
  <si>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</si>
  <si>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</si>
  <si>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</si>
  <si>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</si>
  <si>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</si>
  <si>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</si>
  <si>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</si>
  <si>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</si>
  <si>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</si>
  <si>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</si>
  <si>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</si>
  <si>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</si>
  <si>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</si>
  <si>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</si>
  <si>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</si>
  <si>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</si>
  <si>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</si>
  <si>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</si>
  <si>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</si>
  <si>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</si>
  <si>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</si>
  <si>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</si>
  <si>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</si>
  <si>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</si>
  <si>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</si>
  <si>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</si>
  <si>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</si>
  <si>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</si>
  <si>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</si>
  <si>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</si>
  <si>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</si>
  <si>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</si>
  <si>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</si>
  <si>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</si>
  <si>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</si>
  <si>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</si>
  <si>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</si>
  <si>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</si>
  <si>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</si>
  <si>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</si>
  <si>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</si>
  <si>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</si>
  <si>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</si>
  <si>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</si>
  <si>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</si>
  <si>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</si>
  <si>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</si>
  <si>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</si>
  <si>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</si>
  <si>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</si>
  <si>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</si>
  <si>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</si>
  <si>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</si>
  <si>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</si>
  <si>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</si>
  <si>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</si>
  <si>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</si>
  <si>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</si>
  <si>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</si>
  <si>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</si>
  <si>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</si>
  <si>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</si>
  <si>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</si>
  <si>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</si>
  <si>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</si>
  <si>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</si>
  <si>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</si>
  <si>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</si>
  <si>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</si>
  <si>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</si>
  <si>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</si>
  <si>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</si>
  <si>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</si>
  <si>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</si>
  <si>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</si>
  <si>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</si>
  <si>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</si>
  <si>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</si>
  <si>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</si>
  <si>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</si>
  <si>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</si>
  <si>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</si>
  <si>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</si>
  <si>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</si>
  <si>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</si>
  <si>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</si>
  <si>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</si>
  <si>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</si>
  <si>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</si>
  <si>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</si>
  <si>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</si>
  <si>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</si>
  <si>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</si>
  <si>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</si>
  <si>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</si>
  <si>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</si>
  <si>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</si>
  <si>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</si>
  <si>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</si>
  <si>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</si>
  <si>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</si>
  <si>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</si>
  <si>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</si>
  <si>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</si>
  <si>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</si>
  <si>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</si>
  <si>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</si>
  <si>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</si>
  <si>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</si>
  <si>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</si>
  <si>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</si>
  <si>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</si>
  <si>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</si>
  <si>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</si>
  <si>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</si>
  <si>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</si>
  <si>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</si>
  <si>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</si>
  <si>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</si>
  <si>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</si>
  <si>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</si>
  <si>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</si>
  <si>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</si>
  <si>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</si>
  <si>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</si>
  <si>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</si>
  <si>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</si>
  <si>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</si>
  <si>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</si>
  <si>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</si>
  <si>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</si>
  <si>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</si>
  <si>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</si>
  <si>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</si>
  <si>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</si>
  <si>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</si>
  <si>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</si>
  <si>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</si>
  <si>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</si>
  <si>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</si>
  <si>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</si>
  <si>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</si>
  <si>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</si>
  <si>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</si>
  <si>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</si>
  <si>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</si>
  <si>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</si>
  <si>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</si>
  <si>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</si>
  <si>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</si>
  <si>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</si>
  <si>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</si>
  <si>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</si>
  <si>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</si>
  <si>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</si>
  <si>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</si>
  <si>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</si>
  <si>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</si>
  <si>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</si>
  <si>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</si>
  <si>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</si>
  <si>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</si>
  <si>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</si>
  <si>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</si>
  <si>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</si>
  <si>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</si>
  <si>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</si>
  <si>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</si>
  <si>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</si>
  <si>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</si>
  <si>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</si>
  <si>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</si>
  <si>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</si>
  <si>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</si>
  <si>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</si>
  <si>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</si>
  <si>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</si>
  <si>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</si>
  <si>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</si>
  <si>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</si>
  <si>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</si>
  <si>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</si>
  <si>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</si>
  <si>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</si>
  <si>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</si>
  <si>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</si>
  <si>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</si>
  <si>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</si>
  <si>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</si>
  <si>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</si>
  <si>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</si>
  <si>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</si>
  <si>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</si>
  <si>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</si>
  <si>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</si>
  <si>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</si>
  <si>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</si>
  <si>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</si>
  <si>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</si>
  <si>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</si>
  <si>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</si>
  <si>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</si>
  <si>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</si>
  <si>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</si>
  <si>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</si>
  <si>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</si>
  <si>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</si>
  <si>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</si>
  <si>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</si>
  <si>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</si>
  <si>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</si>
  <si>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</si>
  <si>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</si>
  <si>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</si>
  <si>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</si>
  <si>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</si>
  <si>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</si>
  <si>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</si>
  <si>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</si>
  <si>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</si>
  <si>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</si>
  <si>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</si>
  <si>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</si>
  <si>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</si>
  <si>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</si>
  <si>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</si>
  <si>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</si>
  <si>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</si>
  <si>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</si>
  <si>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</si>
  <si>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</si>
  <si>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</si>
  <si>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</si>
  <si>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</si>
  <si>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</si>
  <si>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</si>
  <si>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</si>
  <si>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</si>
  <si>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</si>
  <si>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</si>
  <si>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</si>
  <si>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</si>
  <si>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</si>
  <si>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</si>
  <si>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</si>
  <si>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</si>
  <si>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</si>
  <si>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</si>
  <si>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</si>
  <si>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</si>
  <si>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</si>
  <si>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</si>
  <si>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</si>
  <si>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</si>
  <si>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</si>
  <si>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</si>
  <si>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</si>
  <si>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</si>
  <si>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</si>
  <si>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</si>
  <si>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</si>
  <si>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</si>
  <si>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</si>
  <si>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</si>
  <si>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</si>
  <si>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</si>
  <si>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</si>
  <si>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</si>
  <si>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</si>
  <si>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</si>
  <si>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</si>
  <si>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</si>
  <si>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</si>
  <si>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</si>
  <si>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</si>
  <si>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</si>
  <si>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</si>
  <si>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</si>
  <si>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</si>
  <si>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</si>
  <si>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</si>
  <si>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</si>
  <si>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</si>
  <si>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</si>
  <si>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</si>
  <si>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</si>
  <si>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</si>
  <si>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</si>
  <si>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</si>
  <si>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</si>
  <si>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</si>
  <si>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</si>
  <si>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</si>
  <si>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</si>
  <si>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</si>
  <si>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</si>
  <si>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</si>
  <si>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</si>
  <si>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</si>
  <si>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</si>
  <si>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</si>
  <si>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</si>
  <si>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</si>
  <si>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</si>
  <si>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</si>
  <si>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</si>
  <si>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</si>
  <si>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</si>
  <si>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</si>
  <si>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</si>
  <si>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</si>
  <si>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</si>
  <si>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</si>
  <si>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</si>
  <si>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</si>
  <si>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</si>
  <si>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</si>
  <si>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</si>
  <si>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</si>
  <si>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</si>
  <si>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</si>
  <si>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</si>
  <si>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</si>
  <si>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</si>
  <si>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</si>
  <si>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</si>
  <si>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</si>
  <si>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</si>
  <si>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</si>
  <si>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</si>
  <si>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</si>
  <si>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</si>
  <si>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</si>
  <si>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</si>
  <si>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</si>
  <si>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</si>
  <si>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</si>
  <si>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</si>
  <si>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</si>
  <si>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</si>
  <si>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</si>
  <si>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</si>
  <si>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</si>
  <si>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</si>
  <si>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</si>
  <si>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</si>
  <si>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</si>
  <si>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</si>
  <si>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</si>
  <si>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</si>
  <si>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</si>
  <si>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</si>
  <si>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</si>
  <si>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</si>
  <si>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</si>
  <si>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</si>
  <si>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</si>
  <si>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</si>
  <si>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</si>
  <si>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</si>
  <si>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</si>
  <si>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</si>
  <si>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</si>
  <si>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</si>
  <si>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</si>
  <si>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</si>
  <si>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</si>
  <si>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</si>
  <si>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</si>
  <si>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</si>
  <si>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</si>
  <si>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</si>
  <si>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</si>
  <si>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</si>
  <si>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</si>
  <si>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</si>
  <si>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</si>
  <si>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</si>
  <si>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</si>
  <si>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</si>
  <si>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</si>
  <si>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</si>
  <si>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</si>
  <si>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</si>
  <si>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</si>
  <si>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</si>
  <si>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</si>
  <si>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</si>
  <si>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</si>
  <si>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</si>
  <si>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</si>
  <si>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</si>
  <si>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</si>
  <si>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</si>
  <si>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</si>
  <si>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</si>
  <si>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</si>
  <si>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</si>
  <si>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</si>
  <si>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</si>
  <si>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</si>
  <si>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</si>
  <si>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</si>
  <si>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</si>
  <si>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</si>
  <si>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</si>
  <si>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</si>
  <si>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</si>
  <si>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</si>
  <si>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</si>
  <si>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</si>
  <si>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</si>
  <si>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</si>
  <si>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</si>
  <si>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</si>
  <si>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</si>
  <si>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</si>
  <si>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</si>
  <si>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</si>
  <si>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</si>
  <si>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</si>
  <si>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</si>
  <si>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</si>
  <si>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</si>
  <si>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</si>
  <si>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</si>
  <si>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</si>
  <si>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</si>
  <si>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</si>
  <si>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</si>
  <si>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</si>
  <si>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</si>
  <si>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</si>
  <si>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</si>
  <si>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</si>
  <si>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</si>
  <si>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</si>
  <si>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</si>
  <si>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</si>
  <si>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</si>
  <si>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</si>
  <si>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</si>
  <si>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</si>
  <si>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</si>
  <si>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</si>
  <si>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</si>
  <si>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</si>
  <si>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</si>
  <si>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</si>
  <si>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</si>
  <si>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</si>
  <si>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</si>
  <si>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</si>
  <si>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</si>
  <si>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</si>
  <si>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</si>
  <si>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</si>
  <si>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</si>
  <si>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</si>
  <si>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</si>
  <si>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</si>
  <si>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</si>
  <si>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</si>
  <si>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</si>
  <si>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</si>
  <si>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</si>
  <si>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</si>
  <si>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</si>
  <si>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</si>
  <si>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</si>
  <si>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</si>
  <si>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</si>
  <si>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</si>
  <si>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</si>
  <si>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</si>
  <si>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</si>
  <si>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</si>
  <si>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</si>
  <si>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</si>
  <si>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</si>
  <si>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</si>
  <si>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</si>
  <si>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</si>
  <si>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</si>
  <si>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</si>
  <si>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</si>
  <si>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</si>
  <si>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</si>
  <si>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</si>
  <si>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</si>
  <si>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</si>
  <si>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</si>
  <si>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</si>
  <si>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</si>
  <si>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</si>
  <si>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</si>
  <si>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</si>
  <si>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</si>
  <si>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</si>
  <si>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</si>
  <si>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</si>
  <si>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</si>
  <si>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</si>
  <si>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</si>
  <si>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</si>
  <si>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</si>
  <si>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</si>
  <si>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</si>
  <si>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</si>
  <si>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</si>
  <si>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</si>
  <si>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</si>
  <si>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</si>
  <si>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</si>
  <si>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</si>
  <si>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</si>
  <si>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</si>
  <si>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</si>
  <si>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</si>
  <si>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</si>
  <si>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</si>
  <si>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</si>
  <si>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</si>
  <si>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</si>
  <si>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</si>
  <si>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</si>
  <si>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</si>
  <si>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</si>
  <si>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</si>
  <si>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</si>
  <si>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</si>
  <si>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</si>
  <si>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</si>
  <si>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</si>
  <si>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</si>
  <si>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</si>
  <si>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</si>
  <si>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</si>
  <si>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</si>
  <si>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</si>
  <si>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</si>
  <si>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</si>
  <si>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</si>
  <si>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</si>
  <si>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</si>
  <si>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</si>
  <si>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</si>
  <si>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</si>
  <si>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</si>
  <si>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</si>
  <si>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</si>
  <si>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</si>
  <si>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</si>
  <si>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</si>
  <si>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</si>
  <si>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</si>
  <si>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</si>
  <si>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</si>
  <si>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</si>
  <si>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</si>
  <si>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</si>
  <si>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</si>
  <si>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</si>
  <si>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</si>
  <si>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</si>
  <si>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</si>
  <si>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</si>
  <si>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</si>
  <si>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</si>
  <si>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</si>
  <si>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</si>
  <si>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</si>
  <si>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</si>
  <si>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</si>
  <si>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</si>
  <si>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</si>
  <si>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</si>
  <si>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</si>
  <si>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</si>
  <si>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</si>
  <si>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</si>
  <si>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</si>
  <si>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</si>
  <si>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</si>
  <si>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</si>
  <si>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</si>
  <si>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</si>
  <si>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</si>
  <si>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</si>
  <si>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</si>
  <si>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</si>
  <si>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</si>
  <si>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</si>
  <si>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</si>
  <si>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</si>
  <si>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</si>
  <si>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</si>
  <si>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</si>
  <si>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</si>
  <si>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</si>
  <si>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</si>
  <si>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</si>
  <si>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</si>
  <si>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</si>
  <si>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</si>
  <si>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</si>
  <si>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</si>
  <si>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</si>
  <si>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</si>
  <si>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</si>
  <si>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</si>
  <si>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</si>
  <si>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</si>
  <si>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</si>
  <si>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</si>
  <si>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</si>
  <si>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</si>
  <si>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</si>
  <si>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</si>
  <si>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</si>
  <si>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</si>
  <si>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</si>
  <si>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</si>
  <si>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</si>
  <si>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</si>
  <si>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</si>
  <si>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</si>
  <si>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</si>
  <si>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</si>
  <si>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</si>
  <si>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</si>
  <si>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</si>
  <si>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</si>
  <si>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</si>
  <si>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</si>
  <si>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</si>
  <si>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</si>
  <si>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</si>
  <si>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</si>
  <si>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</si>
  <si>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</si>
  <si>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</si>
  <si>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</si>
  <si>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</si>
  <si>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</si>
  <si>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</si>
  <si>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</si>
  <si>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</si>
  <si>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</si>
  <si>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</si>
  <si>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</si>
  <si>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</si>
  <si>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</si>
  <si>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</si>
  <si>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</si>
  <si>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</si>
  <si>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</si>
  <si>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</si>
  <si>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</si>
  <si>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</si>
  <si>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</si>
  <si>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</si>
  <si>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</si>
  <si>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</si>
  <si>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</si>
  <si>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</si>
  <si>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</si>
  <si>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</si>
  <si>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</si>
  <si>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</si>
  <si>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</si>
  <si>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</si>
  <si>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</si>
  <si>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</si>
  <si>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</si>
  <si>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</si>
  <si>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</si>
  <si>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</si>
  <si>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</si>
  <si>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</si>
  <si>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</si>
  <si>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</si>
  <si>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</si>
  <si>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</si>
  <si>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</si>
  <si>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</si>
  <si>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</si>
  <si>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</si>
  <si>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</si>
  <si>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</si>
  <si>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</si>
  <si>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</si>
  <si>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</si>
  <si>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</si>
  <si>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</si>
  <si>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</si>
  <si>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</si>
  <si>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</si>
  <si>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</si>
  <si>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</si>
  <si>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</si>
  <si>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</si>
  <si>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</si>
  <si>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</si>
  <si>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</si>
  <si>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</si>
  <si>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</si>
  <si>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</si>
  <si>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</si>
  <si>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</si>
  <si>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</si>
  <si>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</si>
  <si>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</si>
  <si>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</si>
  <si>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</si>
  <si>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</si>
  <si>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</si>
  <si>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</si>
  <si>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</si>
  <si>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</si>
  <si>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</si>
  <si>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</si>
  <si>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</si>
  <si>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</si>
  <si>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</si>
  <si>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</si>
  <si>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</si>
  <si>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</si>
  <si>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</si>
  <si>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</si>
  <si>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</si>
  <si>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</si>
  <si>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</si>
  <si>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</si>
  <si>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</si>
  <si>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</si>
  <si>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</si>
  <si>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</si>
  <si>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</si>
  <si>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</si>
  <si>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</si>
  <si>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</si>
  <si>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</si>
  <si>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</si>
  <si>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</si>
  <si>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</si>
  <si>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</si>
  <si>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</si>
  <si>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</si>
  <si>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</si>
  <si>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</si>
  <si>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</si>
  <si>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</si>
  <si>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</si>
  <si>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</si>
  <si>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</si>
  <si>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</si>
  <si>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</si>
  <si>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</si>
  <si>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</si>
  <si>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</si>
  <si>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</si>
  <si>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</si>
  <si>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</si>
  <si>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</si>
  <si>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</si>
  <si>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</si>
  <si>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</si>
  <si>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</si>
  <si>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</si>
  <si>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</si>
  <si>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</si>
  <si>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</si>
  <si>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</si>
  <si>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</si>
  <si>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</si>
  <si>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</si>
  <si>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</si>
  <si>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</si>
  <si>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</si>
  <si>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</si>
  <si>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</si>
  <si>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</si>
  <si>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</si>
  <si>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</si>
  <si>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</si>
  <si>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</si>
  <si>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</si>
  <si>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</si>
  <si>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</si>
  <si>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</si>
  <si>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</si>
  <si>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</si>
  <si>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</si>
  <si>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</si>
  <si>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</si>
  <si>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</si>
  <si>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</si>
  <si>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</si>
  <si>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</si>
  <si>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</si>
  <si>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</si>
  <si>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</si>
  <si>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</si>
  <si>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</si>
  <si>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</si>
  <si>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</si>
  <si>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</si>
  <si>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</si>
  <si>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</si>
  <si>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</si>
  <si>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</si>
  <si>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</si>
  <si>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</si>
  <si>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</si>
  <si>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</si>
  <si>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</si>
  <si>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</si>
  <si>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</si>
  <si>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</si>
  <si>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</si>
  <si>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</si>
  <si>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</si>
  <si>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</si>
  <si>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</si>
  <si>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</si>
  <si>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</si>
  <si>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</si>
  <si>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</si>
  <si>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</si>
  <si>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</si>
  <si>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</si>
  <si>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</si>
  <si>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</si>
  <si>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</si>
  <si>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</si>
  <si>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</si>
  <si>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</si>
  <si>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</si>
  <si>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</si>
  <si>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</si>
  <si>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</si>
  <si>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</si>
  <si>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</si>
  <si>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</si>
  <si>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</si>
  <si>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</si>
  <si>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</si>
  <si>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</si>
  <si>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</si>
  <si>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</si>
  <si>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</si>
  <si>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</si>
  <si>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</si>
  <si>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</si>
  <si>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</si>
  <si>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</si>
  <si>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</si>
  <si>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</si>
  <si>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</si>
  <si>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</si>
  <si>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</si>
  <si>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</si>
  <si>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</si>
  <si>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</si>
  <si>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</si>
  <si>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</si>
  <si>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</si>
  <si>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</si>
  <si>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</si>
  <si>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</si>
  <si>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</si>
  <si>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</si>
  <si>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</si>
  <si>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</si>
  <si>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</si>
  <si>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</si>
  <si>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</si>
  <si>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</si>
  <si>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</si>
  <si>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</si>
  <si>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</si>
  <si>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</si>
  <si>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</si>
  <si>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</si>
  <si>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</si>
  <si>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</si>
  <si>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</si>
  <si>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</si>
  <si>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</si>
  <si>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</si>
  <si>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</si>
  <si>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</si>
  <si>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</si>
  <si>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</si>
  <si>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</si>
  <si>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</si>
  <si>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</si>
  <si>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</si>
  <si>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</si>
  <si>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</si>
  <si>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</si>
  <si>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</si>
  <si>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</si>
  <si>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</si>
  <si>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</si>
  <si>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</si>
  <si>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</si>
  <si>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</si>
  <si>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</si>
  <si>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</si>
  <si>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</si>
  <si>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</si>
  <si>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</si>
  <si>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</si>
  <si>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</si>
  <si>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</si>
  <si>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</si>
  <si>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</si>
  <si>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</si>
  <si>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</si>
  <si>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</si>
  <si>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</si>
  <si>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</si>
  <si>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</si>
  <si>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</si>
  <si>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</si>
  <si>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</si>
  <si>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</si>
  <si>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</si>
  <si>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</si>
  <si>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</si>
  <si>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</si>
  <si>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</si>
  <si>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</si>
  <si>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</si>
  <si>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</si>
  <si>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</si>
  <si>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</si>
  <si>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</si>
  <si>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</si>
  <si>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</si>
  <si>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</si>
  <si>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</si>
  <si>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</si>
  <si>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</si>
  <si>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</si>
  <si>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</si>
  <si>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</si>
  <si>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</si>
  <si>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</si>
  <si>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</si>
  <si>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</si>
  <si>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</si>
  <si>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</si>
  <si>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</si>
  <si>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</si>
  <si>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</si>
  <si>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</si>
  <si>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</si>
  <si>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</si>
  <si>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</si>
  <si>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</si>
  <si>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</si>
  <si>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</si>
  <si>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</si>
  <si>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</si>
  <si>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</si>
  <si>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</si>
  <si>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</si>
  <si>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</si>
  <si>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</si>
  <si>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</si>
  <si>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</si>
  <si>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</si>
  <si>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</si>
  <si>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</si>
  <si>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</si>
  <si>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</si>
  <si>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</si>
  <si>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</si>
  <si>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</si>
  <si>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</si>
  <si>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</si>
  <si>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</si>
  <si>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</si>
  <si>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</si>
  <si>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</si>
  <si>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</si>
  <si>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</si>
  <si>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</si>
  <si>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</si>
  <si>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</si>
  <si>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</si>
  <si>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</si>
  <si>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</si>
  <si>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</si>
  <si>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</si>
  <si>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</si>
  <si>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</si>
  <si>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</si>
  <si>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</si>
  <si>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</si>
  <si>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</si>
  <si>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</si>
  <si>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</si>
  <si>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</si>
  <si>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</si>
  <si>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</si>
  <si>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</si>
  <si>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</si>
  <si>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</si>
  <si>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</si>
  <si>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</si>
  <si>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</si>
  <si>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</si>
  <si>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</si>
  <si>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</si>
  <si>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</si>
  <si>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</si>
  <si>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</si>
  <si>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</si>
  <si>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</si>
  <si>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</si>
  <si>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</si>
  <si>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</si>
  <si>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</si>
  <si>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</si>
  <si>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</si>
  <si>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</si>
  <si>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</si>
  <si>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</si>
  <si>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</si>
  <si>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</si>
  <si>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</si>
  <si>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</si>
  <si>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</si>
  <si>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</si>
  <si>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</si>
  <si>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</si>
  <si>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</si>
  <si>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</si>
  <si>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</si>
  <si>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</si>
  <si>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</si>
  <si>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</si>
  <si>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</si>
  <si>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</si>
  <si>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</si>
  <si>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</si>
  <si>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</si>
  <si>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</si>
  <si>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</si>
  <si>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</si>
  <si>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</si>
  <si>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</si>
  <si>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</si>
  <si>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</si>
  <si>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</si>
  <si>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</si>
  <si>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</si>
  <si>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</si>
  <si>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</si>
  <si>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</si>
  <si>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</si>
  <si>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</si>
  <si>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</si>
  <si>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</si>
  <si>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</si>
  <si>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</si>
  <si>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</si>
  <si>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</si>
  <si>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</si>
  <si>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</si>
  <si>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</si>
  <si>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</si>
  <si>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</si>
  <si>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</si>
  <si>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</si>
  <si>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</si>
  <si>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</si>
  <si>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</si>
  <si>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</si>
  <si>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</si>
  <si>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</si>
  <si>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</si>
  <si>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</si>
  <si>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</si>
  <si>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</si>
  <si>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</si>
  <si>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</si>
  <si>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</si>
  <si>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</si>
  <si>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</si>
  <si>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</si>
  <si>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</si>
  <si>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</si>
  <si>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</si>
  <si>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</si>
  <si>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</si>
  <si>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</si>
  <si>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</si>
  <si>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</si>
  <si>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</si>
  <si>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</si>
  <si>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</si>
  <si>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</si>
  <si>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</si>
  <si>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</si>
  <si>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</si>
  <si>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</si>
  <si>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</si>
  <si>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</si>
  <si>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</si>
  <si>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</si>
  <si>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</si>
  <si>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</si>
  <si>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</si>
  <si>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</si>
  <si>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</si>
  <si>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</si>
  <si>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</si>
  <si>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</si>
  <si>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</si>
  <si>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</si>
  <si>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</si>
  <si>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</si>
  <si>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</si>
  <si>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</si>
  <si>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</si>
  <si>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</si>
  <si>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</si>
  <si>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</si>
  <si>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</si>
  <si>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</si>
  <si>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</si>
  <si>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</si>
  <si>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</si>
  <si>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</si>
  <si>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</si>
  <si>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</si>
  <si>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</si>
  <si>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</si>
  <si>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</si>
  <si>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</si>
  <si>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</si>
  <si>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</si>
  <si>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</si>
  <si>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</si>
  <si>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</si>
  <si>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</si>
  <si>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</si>
  <si>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</si>
  <si>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</si>
  <si>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</si>
  <si>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</si>
  <si>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</si>
  <si>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</si>
  <si>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</si>
  <si>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</si>
  <si>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</si>
  <si>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</si>
  <si>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</si>
  <si>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</si>
  <si>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</si>
  <si>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</si>
  <si>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</si>
  <si>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</si>
  <si>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</si>
  <si>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</si>
  <si>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</si>
  <si>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</si>
  <si>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</si>
  <si>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</si>
  <si>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</si>
  <si>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</si>
  <si>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</si>
  <si>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</si>
  <si>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</si>
  <si>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</si>
  <si>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</si>
  <si>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</si>
  <si>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</si>
  <si>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</si>
  <si>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</si>
  <si>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</si>
  <si>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</si>
  <si>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</si>
  <si>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</si>
  <si>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</si>
  <si>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</si>
  <si>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</si>
  <si>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</si>
  <si>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</si>
  <si>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</si>
  <si>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</si>
  <si>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</si>
  <si>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</si>
  <si>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</si>
  <si>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</si>
  <si>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</si>
  <si>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</si>
  <si>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</si>
  <si>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</si>
  <si>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</si>
  <si>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</si>
  <si>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</si>
  <si>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</si>
  <si>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</si>
  <si>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</si>
  <si>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</si>
  <si>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</si>
  <si>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</si>
  <si>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</si>
  <si>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</si>
  <si>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</si>
  <si>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</si>
  <si>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</si>
  <si>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</si>
  <si>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</si>
  <si>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</si>
  <si>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</si>
  <si>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</si>
  <si>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</si>
  <si>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</si>
  <si>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</si>
  <si>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</si>
  <si>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</si>
  <si>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</si>
  <si>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</si>
  <si>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</si>
  <si>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</si>
  <si>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</si>
  <si>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</si>
  <si>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</si>
  <si>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</si>
  <si>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</si>
  <si>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</si>
  <si>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</si>
  <si>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</si>
  <si>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</si>
  <si>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</si>
  <si>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</si>
  <si>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</si>
  <si>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</si>
  <si>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</si>
  <si>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</si>
  <si>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</si>
  <si>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</si>
  <si>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</si>
  <si>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</si>
  <si>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</si>
  <si>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</si>
  <si>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</si>
  <si>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</si>
  <si>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</si>
  <si>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</si>
  <si>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</si>
  <si>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</si>
  <si>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</si>
  <si>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</si>
  <si>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</si>
  <si>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</si>
  <si>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</si>
  <si>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</si>
  <si>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</si>
  <si>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</si>
  <si>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</si>
  <si>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</si>
  <si>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</si>
  <si>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</si>
  <si>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</si>
  <si>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</si>
  <si>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</si>
  <si>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</si>
  <si>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</si>
  <si>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</si>
  <si>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</si>
  <si>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</si>
  <si>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</si>
  <si>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</si>
  <si>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</si>
  <si>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</si>
  <si>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</si>
  <si>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</si>
  <si>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</si>
  <si>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</si>
  <si>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</si>
  <si>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</si>
  <si>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</si>
  <si>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</si>
  <si>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</si>
  <si>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</si>
  <si>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</si>
  <si>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</si>
  <si>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</si>
  <si>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</si>
  <si>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</si>
  <si>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</si>
  <si>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</si>
  <si>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</si>
  <si>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</si>
  <si>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</si>
  <si>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</si>
  <si>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</si>
  <si>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</si>
  <si>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</si>
  <si>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</si>
  <si>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</si>
  <si>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</si>
  <si>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</si>
  <si>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</si>
  <si>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</si>
  <si>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</si>
  <si>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</si>
  <si>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</si>
  <si>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</si>
  <si>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</si>
  <si>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</si>
  <si>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</si>
  <si>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</si>
  <si>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</si>
  <si>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</si>
  <si>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</si>
  <si>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</si>
  <si>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</si>
  <si>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</si>
  <si>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</si>
  <si>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</si>
  <si>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</si>
  <si>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</si>
  <si>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</si>
  <si>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</si>
  <si>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</si>
  <si>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</si>
  <si>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</si>
  <si>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</si>
  <si>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</si>
  <si>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</si>
  <si>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</si>
  <si>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</si>
  <si>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</si>
  <si>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</si>
  <si>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</si>
  <si>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</si>
  <si>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</si>
  <si>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</si>
  <si>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</si>
  <si>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</si>
  <si>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</si>
  <si>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</si>
  <si>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</si>
  <si>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</si>
  <si>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</si>
  <si>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</si>
  <si>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</si>
  <si>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</si>
  <si>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</si>
  <si>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</si>
  <si>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</si>
  <si>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</si>
  <si>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</si>
  <si>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</si>
  <si>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</si>
  <si>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</si>
  <si>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</si>
  <si>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</si>
  <si>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</si>
  <si>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</si>
  <si>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</si>
  <si>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</si>
  <si>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</si>
  <si>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</si>
  <si>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</si>
  <si>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</si>
  <si>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</si>
  <si>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</si>
  <si>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</si>
  <si>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</si>
  <si>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</si>
  <si>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</si>
  <si>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</si>
  <si>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</si>
  <si>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</si>
  <si>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</si>
  <si>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</si>
  <si>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</si>
  <si>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</si>
  <si>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</si>
  <si>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</si>
  <si>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</si>
  <si>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</si>
  <si>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</si>
  <si>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</si>
  <si>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</si>
  <si>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</si>
  <si>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</si>
  <si>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</si>
  <si>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</si>
  <si>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</si>
  <si>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</si>
  <si>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</si>
  <si>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</si>
  <si>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</si>
  <si>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</si>
  <si>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</si>
  <si>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</si>
  <si>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</si>
  <si>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</si>
  <si>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</si>
  <si>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</si>
  <si>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</si>
  <si>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</si>
  <si>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</si>
  <si>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</si>
  <si>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</si>
  <si>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</si>
  <si>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</si>
  <si>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</si>
  <si>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</si>
  <si>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</si>
  <si>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</si>
  <si>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</si>
  <si>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</si>
  <si>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</si>
  <si>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</si>
  <si>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</si>
  <si>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</si>
  <si>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</si>
  <si>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</si>
  <si>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</si>
  <si>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</si>
  <si>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</si>
  <si>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</si>
  <si>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</si>
  <si>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</si>
  <si>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</si>
  <si>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</si>
  <si>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</si>
  <si>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</si>
  <si>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</si>
  <si>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</si>
  <si>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</si>
  <si>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</si>
  <si>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</si>
  <si>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</si>
  <si>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</si>
  <si>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</si>
  <si>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</si>
  <si>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</si>
  <si>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</si>
  <si>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</si>
  <si>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</si>
  <si>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</si>
  <si>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</si>
  <si>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</si>
  <si>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</si>
  <si>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</si>
  <si>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</si>
  <si>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</si>
  <si>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</si>
  <si>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</si>
  <si>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</si>
  <si>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</si>
  <si>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</si>
  <si>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</si>
  <si>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</si>
  <si>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</si>
  <si>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</si>
  <si>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</si>
  <si>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</si>
  <si>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</si>
  <si>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</si>
  <si>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</si>
  <si>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</si>
  <si>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</si>
  <si>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</si>
  <si>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</si>
  <si>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</si>
  <si>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</si>
  <si>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</si>
  <si>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</si>
  <si>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</si>
  <si>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</si>
  <si>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</si>
  <si>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</si>
  <si>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</si>
  <si>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</si>
  <si>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</si>
  <si>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</si>
  <si>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</si>
  <si>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</si>
  <si>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</si>
  <si>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</si>
  <si>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</si>
  <si>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</si>
  <si>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</si>
  <si>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</si>
  <si>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</si>
  <si>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</si>
  <si>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</si>
  <si>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</si>
  <si>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</si>
  <si>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</si>
  <si>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</si>
  <si>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</si>
  <si>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</si>
  <si>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</si>
  <si>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</si>
  <si>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</si>
  <si>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</si>
  <si>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</si>
  <si>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</si>
  <si>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</si>
  <si>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</si>
  <si>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</si>
  <si>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</si>
  <si>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</si>
  <si>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</si>
  <si>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</si>
  <si>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</si>
  <si>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</si>
  <si>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</si>
  <si>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</si>
  <si>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</si>
  <si>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</si>
  <si>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</si>
  <si>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</si>
  <si>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</si>
  <si>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</si>
  <si>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</si>
  <si>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</si>
  <si>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</si>
  <si>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</si>
  <si>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</si>
  <si>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</si>
  <si>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</si>
  <si>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</si>
  <si>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</si>
  <si>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</si>
  <si>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</si>
  <si>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</si>
  <si>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</si>
  <si>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</si>
  <si>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</si>
  <si>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</si>
  <si>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</si>
  <si>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</si>
  <si>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</si>
  <si>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</si>
  <si>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</si>
  <si>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</si>
  <si>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</si>
  <si>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</si>
  <si>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</si>
  <si>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</si>
  <si>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</si>
  <si>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</si>
  <si>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</si>
  <si>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</si>
  <si>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</si>
  <si>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</si>
  <si>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</si>
  <si>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</si>
  <si>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</si>
  <si>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</si>
  <si>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</si>
  <si>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</si>
  <si>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</si>
  <si>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</si>
  <si>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</si>
  <si>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</si>
  <si>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</si>
  <si>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</si>
  <si>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</si>
  <si>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</si>
  <si>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</si>
  <si>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</si>
  <si>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</si>
  <si>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</si>
  <si>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</si>
  <si>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</si>
  <si>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</si>
  <si>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</si>
  <si>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</si>
  <si>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</si>
  <si>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</si>
  <si>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</si>
  <si>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</si>
  <si>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</si>
  <si>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</si>
  <si>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</si>
  <si>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</si>
  <si>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</si>
  <si>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</si>
  <si>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</si>
  <si>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</si>
  <si>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</si>
  <si>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</si>
  <si>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</si>
  <si>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</si>
  <si>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</si>
  <si>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</si>
  <si>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</si>
  <si>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</si>
  <si>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</si>
  <si>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</si>
  <si>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</si>
  <si>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</si>
  <si>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</si>
  <si>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</si>
  <si>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</si>
  <si>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</si>
  <si>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</si>
  <si>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</si>
  <si>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</si>
  <si>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</si>
  <si>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</si>
  <si>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</si>
  <si>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</si>
  <si>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</si>
  <si>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</si>
  <si>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</si>
  <si>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</si>
  <si>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</si>
  <si>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</si>
  <si>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</si>
  <si>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</si>
  <si>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</si>
  <si>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</si>
  <si>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</si>
  <si>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</si>
  <si>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</si>
  <si>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</si>
  <si>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</si>
  <si>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</si>
  <si>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</si>
  <si>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</si>
  <si>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</si>
  <si>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</si>
  <si>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</si>
  <si>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</si>
  <si>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</si>
  <si>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</si>
  <si>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</si>
  <si>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</si>
  <si>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</si>
  <si>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</si>
  <si>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</si>
  <si>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</si>
  <si>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</si>
  <si>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</si>
  <si>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</si>
  <si>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</si>
  <si>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</si>
  <si>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</si>
  <si>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</si>
  <si>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</si>
  <si>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</si>
  <si>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</si>
  <si>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</si>
  <si>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</si>
  <si>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</si>
  <si>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</si>
  <si>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</si>
  <si>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</si>
  <si>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</si>
  <si>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</si>
  <si>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</si>
  <si>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</si>
  <si>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</si>
  <si>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</si>
  <si>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</si>
  <si>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</si>
  <si>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</si>
  <si>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</si>
  <si>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</si>
  <si>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</si>
  <si>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</si>
  <si>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</si>
  <si>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</si>
  <si>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</si>
  <si>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</si>
  <si>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</si>
  <si>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</si>
  <si>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</si>
  <si>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</si>
  <si>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</si>
  <si>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</si>
  <si>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</si>
  <si>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</si>
  <si>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</si>
  <si>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</si>
  <si>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</si>
  <si>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</si>
  <si>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</si>
  <si>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</si>
  <si>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</si>
  <si>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</si>
  <si>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</si>
  <si>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</si>
  <si>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</si>
  <si>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</si>
  <si>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</si>
  <si>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</si>
  <si>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</si>
  <si>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</si>
  <si>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</si>
  <si>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</si>
  <si>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</si>
  <si>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</si>
  <si>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</si>
  <si>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</si>
  <si>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</si>
  <si>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</si>
  <si>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</si>
  <si>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</si>
  <si>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</si>
  <si>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</si>
  <si>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</si>
  <si>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</si>
  <si>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</si>
  <si>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</si>
  <si>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</si>
  <si>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</si>
  <si>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</si>
  <si>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</si>
  <si>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</si>
  <si>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</si>
  <si>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</si>
  <si>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</si>
  <si>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</si>
  <si>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</si>
  <si>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</si>
  <si>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</si>
  <si>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</si>
  <si>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</si>
  <si>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</si>
  <si>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</si>
  <si>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</si>
  <si>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</si>
  <si>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</si>
  <si>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</si>
  <si>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</si>
  <si>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</si>
  <si>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</si>
  <si>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</si>
  <si>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</si>
  <si>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</si>
  <si>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</si>
  <si>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</si>
  <si>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</si>
  <si>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</si>
  <si>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</si>
  <si>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</si>
  <si>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</si>
  <si>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</si>
  <si>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</si>
  <si>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</si>
  <si>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</si>
  <si>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</si>
  <si>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</si>
  <si>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</si>
  <si>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</si>
  <si>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</si>
  <si>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</si>
  <si>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</si>
  <si>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</si>
  <si>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</si>
  <si>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</si>
  <si>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</si>
  <si>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</si>
  <si>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</si>
  <si>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</si>
  <si>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</si>
  <si>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</si>
  <si>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</si>
  <si>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</si>
  <si>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</si>
  <si>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</si>
  <si>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</si>
  <si>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</si>
  <si>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</si>
  <si>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</si>
  <si>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</si>
  <si>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</si>
  <si>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</si>
  <si>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</si>
  <si>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</si>
  <si>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</si>
  <si>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</si>
  <si>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</si>
  <si>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</si>
  <si>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</si>
  <si>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</si>
  <si>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</si>
  <si>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</si>
  <si>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</si>
  <si>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</si>
  <si>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</si>
  <si>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</si>
  <si>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</si>
  <si>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</si>
  <si>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</si>
  <si>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</si>
  <si>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</si>
  <si>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</si>
  <si>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</si>
  <si>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</si>
  <si>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</si>
  <si>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</si>
  <si>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</si>
  <si>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</si>
  <si>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</si>
  <si>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</si>
  <si>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</si>
  <si>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</si>
  <si>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</si>
  <si>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</si>
  <si>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</si>
  <si>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</si>
  <si>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</si>
  <si>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</si>
  <si>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</si>
  <si>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</si>
  <si>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</si>
  <si>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</si>
  <si>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</si>
  <si>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</si>
  <si>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</si>
  <si>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</si>
  <si>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</si>
  <si>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</si>
  <si>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</si>
  <si>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</si>
  <si>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</si>
  <si>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</si>
  <si>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</si>
  <si>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</si>
  <si>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</si>
  <si>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</si>
  <si>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</si>
  <si>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</si>
  <si>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</si>
  <si>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</si>
  <si>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</si>
  <si>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</si>
  <si>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</si>
  <si>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</si>
  <si>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</si>
  <si>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</si>
  <si>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</si>
  <si>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</si>
  <si>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</si>
  <si>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</si>
  <si>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</si>
  <si>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</si>
  <si>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</si>
  <si>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</si>
  <si>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</si>
  <si>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</si>
  <si>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</si>
  <si>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</si>
  <si>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</si>
  <si>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</si>
  <si>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</si>
  <si>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</si>
  <si>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</si>
  <si>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</si>
  <si>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</si>
  <si>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</si>
  <si>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</si>
  <si>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</si>
  <si>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</si>
  <si>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</si>
  <si>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</si>
  <si>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</si>
  <si>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</si>
  <si>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</si>
  <si>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</si>
  <si>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</si>
  <si>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</si>
  <si>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</si>
  <si>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</si>
  <si>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</si>
  <si>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</si>
  <si>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</si>
  <si>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</si>
  <si>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</si>
  <si>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</si>
  <si>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</si>
  <si>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</si>
  <si>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</si>
  <si>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</si>
  <si>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</si>
  <si>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</si>
  <si>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</si>
  <si>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</si>
  <si>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</si>
  <si>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</si>
  <si>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</si>
  <si>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</si>
  <si>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</si>
  <si>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</si>
  <si>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</si>
  <si>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</si>
  <si>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</si>
  <si>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</si>
  <si>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</si>
  <si>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</si>
  <si>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</si>
  <si>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</si>
  <si>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</si>
  <si>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</si>
  <si>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</si>
  <si>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</si>
  <si>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</si>
  <si>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</si>
  <si>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</si>
  <si>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</si>
  <si>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</si>
  <si>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</si>
  <si>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</si>
  <si>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</si>
  <si>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</si>
  <si>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</si>
  <si>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</si>
  <si>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</si>
  <si>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</si>
  <si>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</si>
  <si>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</si>
  <si>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</si>
  <si>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</si>
  <si>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</si>
  <si>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</si>
  <si>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</si>
  <si>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</si>
  <si>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</si>
  <si>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</si>
  <si>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</si>
  <si>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</si>
  <si>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</si>
  <si>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</si>
  <si>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</si>
  <si>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</si>
  <si>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</si>
  <si>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</si>
  <si>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</si>
  <si>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</si>
  <si>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</si>
  <si>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</si>
  <si>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</si>
  <si>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</si>
  <si>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</si>
  <si>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</si>
  <si>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</si>
  <si>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</si>
  <si>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</si>
  <si>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</si>
  <si>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</si>
  <si>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</si>
  <si>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</si>
  <si>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</si>
  <si>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</si>
  <si>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</si>
  <si>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</si>
  <si>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</si>
  <si>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</si>
  <si>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</si>
  <si>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</si>
  <si>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</si>
  <si>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</si>
  <si>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</si>
  <si>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</si>
  <si>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</si>
  <si>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</si>
  <si>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</si>
  <si>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</si>
  <si>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</si>
  <si>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</si>
  <si>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</si>
  <si>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</si>
  <si>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</si>
  <si>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</si>
  <si>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</si>
  <si>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</si>
  <si>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</si>
  <si>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</si>
  <si>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</si>
  <si>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</si>
  <si>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</si>
  <si>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</si>
  <si>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</si>
  <si>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</si>
  <si>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</si>
  <si>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</si>
  <si>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</si>
  <si>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</si>
  <si>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</si>
  <si>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</si>
  <si>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</si>
  <si>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</si>
  <si>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</si>
  <si>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</si>
  <si>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</si>
  <si>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</si>
  <si>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</si>
  <si>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</si>
  <si>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</si>
  <si>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</si>
  <si>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</si>
  <si>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</si>
  <si>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</si>
  <si>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</si>
  <si>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</si>
  <si>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</si>
  <si>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</si>
  <si>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</si>
  <si>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</si>
  <si>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</si>
  <si>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</si>
  <si>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</si>
  <si>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</si>
  <si>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</si>
  <si>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</si>
  <si>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</si>
  <si>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</si>
  <si>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</si>
  <si>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</si>
  <si>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</si>
  <si>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</si>
  <si>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</si>
  <si>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</si>
  <si>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</si>
  <si>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</si>
  <si>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</si>
  <si>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</si>
  <si>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</si>
  <si>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</si>
  <si>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</si>
  <si>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</si>
  <si>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</si>
  <si>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</si>
  <si>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</si>
  <si>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</si>
  <si>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</si>
  <si>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</si>
  <si>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</si>
  <si>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</si>
  <si>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</si>
  <si>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</si>
  <si>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</si>
  <si>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</si>
  <si>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</si>
  <si>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</si>
  <si>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</si>
  <si>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</si>
  <si>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</si>
  <si>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</si>
  <si>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</si>
  <si>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</si>
  <si>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</si>
  <si>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</si>
  <si>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</si>
  <si>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</si>
  <si>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</si>
  <si>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</si>
  <si>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</si>
  <si>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</si>
  <si>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</si>
  <si>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</si>
  <si>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</si>
  <si>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</si>
  <si>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</si>
  <si>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</si>
  <si>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</si>
  <si>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</si>
  <si>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</si>
  <si>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</si>
  <si>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</si>
  <si>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</si>
  <si>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</si>
  <si>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</si>
  <si>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</si>
  <si>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</si>
  <si>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</si>
  <si>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</si>
  <si>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</si>
  <si>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</si>
  <si>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</si>
  <si>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</si>
  <si>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</si>
  <si>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</si>
  <si>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</si>
  <si>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</si>
  <si>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</si>
  <si>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</si>
  <si>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</si>
  <si>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</si>
  <si>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</si>
  <si>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</si>
  <si>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</si>
  <si>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</si>
  <si>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</si>
  <si>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</si>
  <si>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</si>
  <si>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</si>
  <si>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</si>
  <si>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</si>
  <si>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</si>
  <si>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</si>
  <si>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</si>
  <si>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</si>
  <si>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</si>
  <si>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</si>
  <si>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</si>
  <si>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</si>
  <si>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</si>
  <si>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</si>
  <si>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</si>
  <si>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</si>
  <si>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</si>
  <si>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</si>
  <si>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</si>
  <si>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</si>
  <si>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</si>
  <si>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</si>
  <si>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</si>
  <si>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</si>
  <si>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</si>
  <si>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</si>
  <si>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</si>
  <si>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</si>
  <si>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</si>
  <si>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</si>
  <si>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</si>
  <si>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</si>
  <si>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</si>
  <si>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</si>
  <si>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</si>
  <si>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</si>
  <si>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</si>
  <si>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</si>
  <si>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</si>
  <si>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</si>
  <si>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</si>
  <si>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</si>
  <si>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</si>
  <si>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</si>
  <si>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</si>
  <si>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</si>
  <si>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</si>
  <si>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</si>
  <si>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</si>
  <si>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</si>
  <si>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</si>
  <si>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</si>
  <si>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</si>
  <si>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</si>
  <si>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</si>
  <si>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</si>
  <si>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</si>
  <si>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</si>
  <si>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</si>
  <si>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</si>
  <si>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</si>
  <si>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</si>
  <si>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</si>
  <si>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</si>
  <si>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</si>
  <si>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</si>
  <si>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</si>
  <si>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</si>
  <si>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</si>
  <si>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</si>
  <si>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</si>
  <si>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</si>
  <si>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</si>
  <si>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</si>
  <si>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</si>
  <si>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</si>
  <si>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</si>
  <si>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</si>
  <si>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</si>
  <si>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</si>
  <si>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</si>
  <si>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</si>
  <si>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</si>
  <si>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</si>
  <si>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</si>
  <si>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</si>
  <si>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</si>
  <si>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</si>
  <si>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</si>
  <si>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</si>
  <si>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</si>
  <si>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</si>
  <si>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</si>
  <si>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</si>
  <si>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</si>
  <si>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</si>
  <si>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</si>
  <si>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</si>
  <si>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</si>
  <si>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</si>
  <si>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</si>
  <si>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</si>
  <si>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</si>
  <si>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</si>
  <si>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</si>
  <si>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</si>
  <si>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</si>
  <si>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</si>
  <si>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</si>
  <si>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</si>
  <si>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</si>
  <si>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</si>
  <si>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</si>
  <si>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</si>
  <si>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</si>
  <si>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</si>
  <si>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</si>
  <si>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</si>
  <si>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</si>
  <si>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</si>
  <si>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</si>
  <si>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</si>
  <si>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</si>
  <si>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</si>
  <si>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</si>
  <si>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</si>
  <si>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</si>
  <si>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</si>
  <si>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</si>
  <si>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</si>
  <si>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</si>
  <si>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</si>
  <si>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</si>
  <si>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</si>
  <si>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</si>
  <si>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</si>
  <si>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</si>
  <si>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</si>
  <si>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</si>
  <si>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</si>
  <si>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</si>
  <si>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</si>
  <si>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</si>
  <si>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</si>
  <si>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</si>
  <si>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</si>
  <si>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</si>
  <si>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</si>
  <si>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</si>
  <si>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</si>
  <si>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</si>
  <si>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</si>
  <si>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</si>
  <si>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</si>
  <si>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</si>
  <si>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</si>
  <si>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</si>
  <si>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</si>
  <si>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</si>
  <si>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</si>
  <si>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</si>
  <si>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</si>
  <si>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</si>
  <si>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</si>
  <si>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</si>
  <si>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</si>
  <si>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</si>
  <si>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</si>
  <si>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</si>
  <si>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</si>
  <si>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</si>
  <si>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</si>
  <si>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</si>
  <si>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</si>
  <si>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</si>
  <si>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</si>
  <si>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</si>
  <si>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</si>
  <si>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</si>
  <si>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</si>
  <si>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</si>
  <si>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</si>
  <si>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</si>
  <si>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</si>
  <si>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</si>
  <si>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</si>
  <si>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</si>
  <si>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</si>
  <si>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</si>
  <si>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</si>
  <si>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</si>
  <si>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</si>
  <si>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</si>
  <si>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</si>
  <si>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</si>
  <si>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</si>
  <si>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</si>
  <si>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</si>
  <si>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</si>
  <si>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</si>
  <si>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</si>
  <si>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</si>
  <si>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</si>
  <si>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</si>
  <si>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</si>
  <si>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</si>
  <si>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</si>
  <si>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</si>
  <si>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</si>
  <si>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</si>
  <si>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</si>
  <si>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</si>
  <si>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</si>
  <si>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</si>
  <si>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</si>
  <si>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</si>
  <si>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</si>
  <si>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</si>
  <si>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</si>
  <si>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</si>
  <si>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</si>
  <si>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</si>
  <si>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</si>
  <si>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</si>
  <si>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</si>
  <si>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</si>
  <si>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</si>
  <si>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</si>
  <si>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</si>
  <si>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</si>
  <si>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</si>
  <si>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</si>
  <si>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</si>
  <si>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</si>
  <si>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</si>
  <si>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</si>
  <si>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</si>
  <si>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</si>
  <si>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</si>
  <si>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</si>
  <si>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</si>
  <si>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</si>
  <si>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</si>
  <si>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</si>
  <si>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</si>
  <si>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</si>
  <si>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</si>
  <si>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</si>
  <si>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</si>
  <si>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</si>
  <si>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</si>
  <si>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</si>
  <si>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</si>
  <si>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</si>
  <si>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</si>
  <si>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</si>
  <si>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</si>
  <si>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</si>
  <si>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</si>
  <si>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</si>
  <si>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</si>
  <si>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</si>
  <si>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</si>
  <si>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</si>
  <si>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</si>
  <si>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</si>
  <si>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</si>
  <si>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</si>
  <si>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</si>
  <si>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</si>
  <si>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</si>
  <si>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</si>
  <si>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</si>
  <si>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</si>
  <si>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</si>
  <si>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</si>
  <si>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</si>
  <si>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</si>
  <si>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</si>
  <si>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</si>
  <si>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</si>
  <si>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</si>
  <si>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</si>
  <si>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</si>
  <si>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</si>
  <si>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</si>
  <si>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</si>
  <si>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</si>
  <si>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</si>
  <si>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</si>
  <si>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</si>
  <si>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</si>
  <si>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</si>
  <si>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</si>
  <si>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</si>
  <si>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</si>
  <si>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</si>
  <si>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</si>
  <si>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</si>
  <si>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</si>
  <si>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</si>
  <si>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</si>
  <si>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</si>
  <si>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</si>
  <si>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</si>
  <si>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</si>
  <si>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</si>
  <si>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</si>
  <si>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</si>
  <si>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</si>
  <si>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</si>
  <si>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</si>
  <si>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</si>
  <si>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</si>
  <si>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</si>
  <si>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</si>
  <si>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</si>
  <si>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</si>
  <si>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</si>
  <si>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</si>
  <si>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</si>
  <si>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</si>
  <si>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</si>
  <si>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</si>
  <si>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</si>
  <si>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</si>
  <si>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</si>
  <si>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</si>
  <si>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</si>
  <si>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</si>
  <si>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</si>
  <si>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</si>
  <si>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</si>
  <si>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</si>
  <si>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</si>
  <si>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</si>
  <si>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</si>
  <si>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</si>
  <si>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</si>
  <si>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</si>
  <si>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</si>
  <si>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</si>
  <si>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</si>
  <si>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</si>
  <si>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</si>
  <si>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</si>
  <si>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</si>
  <si>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</si>
  <si>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</si>
  <si>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</si>
  <si>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</si>
  <si>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</si>
  <si>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</si>
  <si>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</si>
  <si>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</si>
  <si>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</si>
  <si>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</si>
  <si>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</si>
  <si>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</si>
  <si>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</si>
  <si>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</si>
  <si>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</si>
  <si>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</si>
  <si>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</si>
  <si>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</si>
  <si>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</si>
  <si>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</si>
  <si>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</si>
  <si>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</si>
  <si>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</si>
  <si>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</si>
  <si>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</si>
  <si>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</si>
  <si>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</si>
  <si>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</si>
  <si>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</si>
  <si>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</si>
  <si>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</si>
  <si>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</si>
  <si>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</si>
  <si>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</si>
  <si>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</si>
  <si>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</si>
  <si>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</si>
  <si>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</si>
  <si>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</si>
  <si>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</si>
  <si>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</si>
  <si>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</si>
  <si>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</si>
  <si>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</si>
  <si>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</si>
  <si>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</si>
  <si>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</si>
  <si>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</si>
  <si>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</si>
  <si>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</si>
  <si>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</si>
  <si>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</si>
  <si>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</si>
  <si>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</si>
  <si>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</si>
  <si>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</si>
  <si>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</si>
  <si>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</si>
  <si>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</si>
  <si>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</si>
  <si>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</si>
  <si>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</si>
  <si>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</si>
  <si>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</si>
  <si>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</si>
  <si>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</si>
  <si>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</si>
  <si>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</si>
  <si>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</si>
  <si>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</si>
  <si>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</si>
  <si>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</si>
  <si>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</si>
  <si>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</si>
  <si>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</si>
  <si>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</si>
  <si>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</si>
  <si>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</si>
  <si>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</si>
  <si>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</si>
  <si>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</si>
  <si>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</si>
  <si>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</si>
  <si>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</si>
  <si>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</si>
  <si>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</si>
  <si>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</si>
  <si>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</si>
  <si>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</si>
  <si>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</si>
  <si>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</si>
  <si>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</si>
  <si>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</si>
  <si>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</si>
  <si>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</si>
  <si>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</si>
  <si>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</si>
  <si>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</si>
  <si>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</si>
  <si>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</si>
  <si>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</si>
  <si>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</si>
  <si>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</si>
  <si>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</si>
  <si>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</si>
  <si>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</si>
  <si>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</si>
  <si>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</si>
  <si>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</si>
  <si>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</si>
  <si>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</si>
  <si>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</si>
  <si>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</si>
  <si>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</si>
  <si>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</si>
  <si>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</si>
  <si>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</si>
  <si>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</si>
  <si>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</si>
  <si>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</si>
  <si>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</si>
  <si>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</si>
  <si>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</si>
  <si>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</si>
  <si>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</si>
  <si>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</si>
  <si>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</si>
  <si>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</si>
  <si>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</si>
  <si>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</si>
  <si>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</si>
  <si>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</si>
  <si>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</si>
  <si>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</si>
  <si>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</si>
  <si>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</si>
  <si>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</si>
  <si>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</si>
  <si>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</si>
  <si>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</si>
  <si>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</si>
  <si>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</si>
  <si>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</si>
  <si>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</si>
  <si>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</si>
  <si>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</si>
  <si>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</si>
  <si>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</si>
  <si>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</si>
  <si>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</si>
  <si>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</si>
  <si>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</si>
  <si>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</si>
  <si>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</si>
  <si>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</si>
  <si>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</si>
  <si>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</si>
  <si>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</si>
  <si>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</si>
  <si>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</si>
  <si>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</si>
  <si>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</si>
  <si>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</si>
  <si>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</si>
  <si>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</si>
  <si>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</si>
  <si>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</si>
  <si>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</si>
  <si>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</si>
  <si>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</si>
  <si>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</si>
  <si>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</si>
  <si>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</si>
  <si>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</si>
  <si>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</si>
  <si>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</si>
  <si>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</si>
  <si>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</si>
  <si>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</si>
  <si>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</si>
  <si>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</si>
  <si>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</si>
  <si>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</si>
  <si>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</si>
  <si>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</si>
  <si>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</si>
  <si>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</si>
  <si>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</si>
  <si>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</si>
  <si>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</si>
  <si>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</si>
  <si>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</si>
  <si>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</si>
  <si>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</si>
  <si>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</si>
  <si>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</si>
  <si>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</si>
  <si>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</si>
  <si>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</si>
  <si>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</si>
  <si>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</si>
  <si>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</si>
  <si>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</si>
  <si>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</si>
  <si>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</si>
  <si>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</si>
  <si>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</si>
  <si>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</si>
  <si>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</si>
  <si>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</si>
  <si>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</si>
  <si>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</si>
  <si>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</si>
  <si>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</si>
  <si>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</si>
  <si>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</si>
  <si>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</si>
  <si>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</si>
  <si>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</si>
  <si>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</si>
  <si>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</si>
  <si>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</si>
  <si>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</si>
  <si>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</si>
  <si>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</si>
  <si>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</si>
  <si>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</si>
  <si>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</si>
  <si>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</si>
  <si>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</si>
  <si>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</si>
  <si>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</si>
  <si>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</si>
  <si>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</si>
  <si>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</si>
  <si>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</si>
  <si>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</si>
  <si>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</si>
  <si>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</si>
  <si>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</si>
  <si>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</si>
  <si>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</si>
  <si>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</si>
  <si>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</si>
  <si>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</si>
  <si>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</si>
  <si>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</si>
  <si>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</si>
  <si>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</si>
  <si>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</si>
  <si>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</si>
  <si>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</si>
  <si>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</si>
  <si>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</si>
  <si>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</si>
  <si>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</si>
  <si>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</si>
  <si>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</si>
  <si>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</si>
  <si>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</si>
  <si>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</si>
  <si>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</si>
  <si>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</si>
  <si>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</si>
  <si>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</si>
  <si>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</si>
  <si>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</si>
  <si>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</si>
  <si>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</si>
  <si>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</si>
  <si>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</si>
  <si>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</si>
  <si>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</si>
  <si>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</si>
  <si>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</si>
  <si>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</si>
  <si>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</si>
  <si>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</si>
  <si>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</si>
  <si>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</si>
  <si>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</si>
  <si>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</si>
  <si>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</si>
  <si>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</si>
  <si>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</si>
  <si>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</si>
  <si>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</si>
  <si>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</si>
  <si>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</si>
  <si>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</si>
  <si>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</si>
  <si>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</si>
  <si>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</si>
  <si>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</si>
  <si>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</si>
  <si>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</si>
  <si>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</si>
  <si>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</si>
  <si>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</si>
  <si>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</si>
  <si>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</si>
  <si>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</si>
  <si>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</si>
  <si>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</si>
  <si>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</si>
  <si>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</si>
  <si>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</si>
  <si>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</si>
  <si>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</si>
  <si>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</si>
  <si>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</si>
  <si>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</si>
  <si>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</si>
  <si>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</si>
  <si>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</si>
  <si>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</si>
  <si>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</si>
  <si>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</si>
  <si>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</si>
  <si>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</si>
  <si>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</si>
  <si>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</si>
  <si>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</si>
  <si>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</si>
  <si>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</si>
  <si>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</si>
  <si>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</si>
  <si>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</si>
  <si>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</si>
  <si>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</si>
  <si>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</si>
  <si>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</si>
  <si>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</si>
  <si>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</si>
  <si>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</si>
  <si>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</si>
  <si>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</si>
  <si>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</si>
  <si>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</si>
  <si>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</si>
  <si>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</si>
  <si>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</si>
  <si>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</si>
  <si>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</si>
  <si>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</si>
  <si>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</si>
  <si>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</si>
  <si>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</si>
  <si>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</si>
  <si>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</si>
  <si>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</si>
  <si>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</si>
  <si>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</si>
  <si>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</si>
  <si>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</si>
  <si>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</si>
  <si>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</si>
  <si>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</si>
  <si>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</si>
  <si>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</si>
  <si>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</si>
  <si>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</si>
  <si>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</si>
  <si>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</si>
  <si>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</si>
  <si>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</si>
  <si>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</si>
  <si>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</si>
  <si>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</si>
  <si>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</si>
  <si>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</si>
  <si>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</si>
  <si>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</si>
  <si>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</si>
  <si>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</si>
  <si>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</si>
  <si>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</si>
  <si>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</si>
  <si>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</si>
  <si>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</si>
  <si>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</si>
  <si>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</si>
  <si>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</si>
  <si>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</si>
  <si>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</si>
  <si>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</si>
  <si>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</si>
  <si>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</si>
  <si>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</si>
  <si>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</si>
  <si>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</si>
  <si>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</si>
  <si>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</si>
  <si>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</si>
  <si>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</si>
  <si>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</si>
  <si>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</si>
  <si>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</si>
  <si>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</si>
  <si>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</si>
  <si>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</si>
  <si>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</si>
  <si>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</si>
  <si>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</si>
  <si>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</si>
  <si>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</si>
  <si>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</si>
  <si>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</si>
  <si>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</si>
  <si>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</si>
  <si>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</si>
  <si>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</si>
  <si>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</si>
  <si>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</si>
  <si>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</si>
  <si>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</si>
  <si>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</si>
  <si>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</si>
  <si>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</si>
  <si>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</si>
  <si>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</si>
  <si>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</si>
  <si>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</si>
  <si>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</si>
  <si>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</si>
  <si>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</si>
  <si>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</si>
  <si>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</si>
  <si>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</si>
  <si>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</si>
  <si>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</si>
  <si>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</si>
  <si>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</si>
  <si>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</si>
  <si>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</si>
  <si>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</si>
  <si>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</si>
  <si>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</si>
  <si>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</si>
  <si>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</si>
  <si>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</si>
  <si>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</si>
  <si>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</si>
  <si>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</si>
  <si>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</si>
  <si>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</si>
  <si>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</si>
  <si>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</si>
  <si>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</si>
  <si>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</si>
  <si>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</si>
  <si>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</si>
  <si>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</si>
  <si>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</si>
  <si>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</si>
  <si>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</si>
  <si>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</si>
  <si>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</si>
  <si>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</si>
  <si>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</si>
  <si>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</si>
  <si>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</si>
  <si>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</si>
  <si>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</si>
  <si>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</si>
  <si>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</si>
  <si>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</si>
  <si>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</si>
  <si>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</si>
  <si>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</si>
  <si>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</si>
  <si>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</si>
  <si>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</si>
  <si>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</si>
  <si>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</si>
  <si>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</si>
  <si>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</si>
  <si>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</si>
  <si>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</si>
  <si>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</si>
  <si>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</si>
  <si>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</si>
  <si>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</si>
  <si>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</si>
  <si>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</si>
  <si>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</si>
  <si>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</si>
  <si>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</si>
  <si>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</si>
  <si>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</si>
  <si>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</si>
  <si>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</si>
  <si>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</si>
  <si>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</si>
  <si>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</si>
  <si>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</si>
  <si>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</si>
  <si>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</si>
  <si>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</si>
  <si>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</si>
  <si>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</si>
  <si>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</si>
  <si>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</si>
  <si>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</si>
  <si>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</si>
  <si>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</si>
  <si>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</si>
  <si>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</si>
  <si>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</si>
  <si>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</si>
  <si>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</si>
  <si>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</si>
  <si>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</si>
  <si>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</si>
  <si>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</si>
  <si>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</si>
  <si>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</si>
  <si>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</si>
  <si>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</si>
  <si>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</si>
  <si>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</si>
  <si>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</si>
  <si>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</si>
  <si>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</si>
  <si>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</si>
  <si>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</si>
  <si>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</si>
  <si>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</si>
  <si>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</si>
  <si>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</si>
  <si>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</si>
  <si>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</si>
  <si>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</si>
  <si>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</si>
  <si>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</si>
  <si>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</si>
  <si>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</si>
  <si>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</si>
  <si>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</si>
  <si>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</si>
  <si>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</si>
  <si>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</si>
  <si>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</si>
  <si>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</si>
  <si>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</si>
  <si>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</si>
  <si>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</si>
  <si>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</si>
  <si>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</si>
  <si>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</si>
  <si>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</si>
  <si>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</si>
  <si>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</si>
  <si>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</si>
  <si>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</si>
  <si>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</si>
  <si>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</si>
  <si>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</si>
  <si>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</si>
  <si>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</si>
  <si>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</si>
  <si>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</si>
  <si>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</si>
  <si>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</si>
  <si>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</si>
  <si>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</si>
  <si>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</si>
  <si>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</si>
  <si>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</si>
  <si>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</si>
  <si>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</si>
  <si>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</si>
  <si>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</si>
  <si>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</si>
  <si>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</si>
  <si>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</si>
  <si>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</si>
  <si>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</si>
  <si>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</si>
  <si>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</si>
  <si>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</si>
  <si>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</si>
  <si>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</si>
  <si>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</si>
  <si>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</si>
  <si>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</si>
  <si>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</si>
  <si>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</si>
  <si>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</si>
  <si>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</si>
  <si>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</si>
  <si>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</si>
  <si>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</si>
  <si>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</si>
  <si>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</si>
  <si>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</si>
  <si>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</si>
  <si>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</si>
  <si>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</si>
  <si>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</si>
  <si>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</si>
  <si>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</si>
  <si>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</si>
  <si>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</si>
  <si>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</si>
  <si>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</si>
  <si>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</si>
  <si>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</si>
  <si>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</si>
  <si>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</si>
  <si>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</si>
  <si>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</si>
  <si>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</si>
  <si>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</si>
  <si>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</si>
  <si>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</si>
  <si>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</si>
  <si>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</si>
  <si>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</si>
  <si>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</si>
  <si>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</si>
  <si>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</si>
  <si>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</si>
  <si>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</si>
  <si>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</si>
  <si>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</si>
  <si>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</si>
  <si>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</si>
  <si>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</si>
  <si>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</si>
  <si>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</si>
  <si>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</si>
  <si>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</si>
  <si>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</si>
  <si>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</si>
  <si>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</si>
  <si>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</si>
  <si>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</si>
  <si>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</si>
  <si>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</si>
  <si>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</si>
  <si>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</si>
  <si>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</si>
  <si>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</si>
  <si>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</si>
  <si>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</si>
  <si>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</si>
  <si>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</si>
  <si>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</si>
  <si>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</si>
  <si>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</si>
  <si>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</si>
  <si>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</si>
  <si>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</si>
  <si>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</si>
  <si>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</si>
  <si>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</si>
  <si>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</si>
  <si>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</si>
  <si>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</si>
  <si>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</si>
  <si>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</si>
  <si>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</si>
  <si>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</si>
  <si>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</si>
  <si>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</si>
  <si>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</si>
  <si>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</si>
  <si>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</si>
  <si>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</si>
  <si>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</si>
  <si>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</si>
  <si>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</si>
  <si>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</si>
  <si>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</si>
  <si>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</si>
  <si>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</si>
  <si>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</si>
  <si>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</si>
  <si>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</si>
  <si>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</si>
  <si>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</si>
  <si>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</si>
  <si>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</si>
  <si>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</si>
  <si>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</si>
  <si>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</si>
  <si>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</si>
  <si>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</si>
  <si>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</si>
  <si>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</si>
  <si>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</si>
  <si>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</si>
  <si>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</si>
  <si>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</si>
  <si>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</si>
  <si>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</si>
  <si>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</si>
  <si>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</si>
  <si>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</si>
  <si>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</si>
  <si>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</si>
  <si>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</si>
  <si>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</si>
  <si>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</si>
  <si>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</si>
  <si>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</si>
  <si>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</si>
  <si>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</si>
  <si>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</si>
  <si>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</si>
  <si>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</si>
  <si>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</si>
  <si>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</si>
  <si>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</si>
  <si>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</si>
  <si>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</si>
  <si>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</si>
  <si>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</si>
  <si>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</si>
  <si>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</si>
  <si>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</si>
  <si>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</si>
  <si>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</si>
  <si>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</si>
  <si>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</si>
  <si>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</si>
  <si>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</si>
  <si>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</si>
  <si>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</si>
  <si>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</si>
  <si>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</si>
  <si>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</si>
  <si>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</si>
  <si>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</si>
  <si>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</si>
  <si>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</si>
  <si>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</si>
  <si>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</si>
  <si>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</si>
  <si>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</si>
  <si>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</si>
  <si>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</si>
  <si>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</si>
  <si>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</si>
  <si>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</si>
  <si>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</si>
  <si>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</si>
  <si>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</si>
  <si>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</si>
  <si>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</si>
  <si>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</si>
  <si>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</si>
  <si>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</si>
  <si>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</si>
  <si>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</si>
  <si>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</si>
  <si>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</si>
  <si>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</si>
  <si>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</si>
  <si>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</si>
  <si>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</si>
  <si>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</si>
  <si>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</si>
  <si>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</si>
  <si>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</si>
  <si>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</si>
  <si>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</si>
  <si>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</si>
  <si>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</si>
  <si>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</si>
  <si>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</si>
  <si>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</si>
  <si>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</si>
  <si>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</si>
  <si>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</si>
  <si>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</si>
  <si>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</si>
  <si>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</si>
  <si>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</si>
  <si>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</si>
  <si>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</si>
  <si>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</si>
  <si>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</si>
  <si>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</si>
  <si>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</si>
  <si>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</si>
  <si>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</si>
  <si>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</si>
  <si>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</si>
  <si>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</si>
  <si>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</si>
  <si>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</si>
  <si>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</si>
  <si>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</si>
  <si>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</si>
  <si>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</si>
  <si>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</si>
  <si>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</si>
  <si>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</si>
  <si>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</si>
  <si>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</si>
  <si>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</si>
  <si>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</si>
  <si>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</si>
  <si>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</si>
  <si>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</si>
  <si>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</si>
  <si>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</si>
  <si>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</si>
  <si>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</si>
  <si>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</si>
  <si>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</si>
  <si>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</si>
  <si>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</si>
  <si>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</si>
  <si>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</si>
  <si>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</si>
  <si>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</si>
  <si>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</si>
  <si>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</si>
  <si>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</si>
  <si>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</si>
  <si>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</si>
  <si>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</si>
  <si>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</si>
  <si>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</si>
  <si>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</si>
  <si>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</si>
  <si>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</si>
  <si>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</si>
  <si>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</si>
  <si>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</si>
  <si>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</si>
  <si>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</si>
  <si>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</si>
  <si>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</si>
  <si>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</si>
  <si>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</si>
  <si>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</si>
  <si>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</si>
  <si>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</si>
  <si>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</si>
  <si>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</si>
  <si>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</si>
  <si>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</si>
  <si>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</si>
  <si>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</si>
  <si>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</si>
  <si>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</si>
  <si>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</si>
  <si>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</si>
  <si>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</si>
  <si>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</si>
  <si>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</si>
  <si>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</si>
  <si>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</si>
  <si>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</si>
  <si>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</si>
  <si>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</si>
  <si>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</si>
  <si>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</si>
  <si>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</si>
  <si>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</si>
  <si>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</si>
  <si>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</si>
  <si>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</si>
  <si>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</si>
  <si>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</si>
  <si>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</si>
  <si>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</si>
  <si>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</si>
  <si>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</si>
  <si>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</si>
  <si>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</si>
  <si>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</si>
  <si>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</si>
  <si>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</si>
  <si>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</si>
  <si>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</si>
  <si>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</si>
  <si>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</si>
  <si>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</si>
  <si>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</si>
  <si>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</si>
  <si>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</si>
  <si>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</si>
  <si>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</si>
  <si>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</si>
  <si>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</si>
  <si>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</si>
  <si>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</si>
  <si>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</si>
  <si>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</si>
  <si>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</si>
  <si>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</si>
  <si>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</si>
  <si>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</si>
  <si>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</si>
  <si>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</si>
  <si>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</si>
  <si>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</si>
  <si>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</si>
  <si>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</si>
  <si>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</si>
  <si>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</si>
  <si>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</si>
  <si>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</si>
  <si>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</si>
  <si>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</si>
  <si>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</si>
  <si>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</si>
  <si>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</si>
  <si>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</si>
  <si>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</si>
  <si>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</si>
  <si>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</si>
  <si>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</si>
  <si>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</si>
  <si>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</si>
  <si>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</si>
  <si>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</si>
  <si>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</si>
  <si>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</si>
  <si>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</si>
  <si>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</si>
  <si>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</si>
  <si>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</si>
  <si>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</si>
  <si>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</si>
  <si>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</si>
  <si>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</si>
  <si>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</si>
  <si>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</si>
  <si>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</si>
  <si>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</si>
  <si>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</si>
  <si>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</si>
  <si>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</si>
  <si>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</si>
  <si>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</si>
  <si>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</si>
  <si>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</si>
  <si>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</si>
  <si>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</si>
  <si>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</si>
  <si>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</si>
  <si>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</si>
  <si>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</si>
  <si>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</si>
  <si>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</si>
  <si>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</si>
  <si>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</si>
  <si>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</si>
  <si>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</si>
  <si>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</si>
  <si>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</si>
  <si>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</si>
  <si>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</si>
  <si>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</si>
  <si>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</si>
  <si>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</si>
  <si>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</si>
  <si>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</si>
  <si>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</si>
  <si>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</si>
  <si>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</si>
  <si>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</si>
  <si>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</si>
  <si>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</si>
  <si>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</si>
  <si>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</si>
  <si>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</si>
  <si>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</si>
  <si>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</si>
  <si>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</si>
  <si>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</si>
  <si>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</si>
  <si>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</si>
  <si>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</si>
  <si>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</si>
  <si>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</si>
  <si>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</si>
  <si>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</si>
  <si>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</si>
  <si>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</si>
  <si>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</si>
  <si>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</si>
  <si>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</si>
  <si>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</si>
  <si>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</si>
  <si>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</si>
  <si>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</si>
  <si>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</si>
  <si>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</si>
  <si>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</si>
  <si>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</si>
  <si>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</si>
  <si>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</si>
  <si>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</si>
  <si>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</si>
  <si>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</si>
  <si>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</si>
  <si>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</si>
  <si>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</si>
  <si>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</si>
  <si>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</si>
  <si>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</si>
  <si>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</si>
  <si>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</si>
  <si>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</si>
  <si>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</si>
  <si>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</si>
  <si>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</si>
  <si>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</si>
  <si>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</si>
  <si>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</si>
  <si>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</si>
  <si>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</si>
  <si>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</si>
  <si>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</si>
  <si>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</si>
  <si>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</si>
  <si>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</si>
  <si>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</si>
  <si>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</si>
  <si>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</si>
  <si>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</si>
  <si>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</si>
  <si>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</si>
  <si>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</si>
  <si>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</si>
  <si>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</si>
  <si>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</si>
  <si>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</si>
  <si>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</si>
  <si>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</si>
  <si>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</si>
  <si>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</si>
  <si>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</si>
  <si>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</si>
  <si>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</si>
  <si>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</si>
  <si>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</si>
  <si>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</si>
  <si>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</si>
  <si>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</si>
  <si>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</si>
  <si>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</si>
  <si>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</si>
  <si>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</si>
  <si>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</si>
  <si>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</si>
  <si>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</si>
  <si>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</si>
  <si>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</si>
  <si>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</si>
  <si>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</si>
  <si>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</si>
  <si>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</si>
  <si>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</si>
  <si>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</si>
  <si>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</si>
  <si>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</si>
  <si>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</si>
  <si>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</si>
  <si>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</si>
  <si>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</si>
  <si>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</si>
  <si>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</si>
  <si>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</si>
  <si>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</si>
  <si>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</si>
  <si>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</si>
  <si>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</si>
  <si>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</si>
  <si>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</si>
  <si>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</si>
  <si>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</si>
  <si>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</si>
  <si>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</si>
  <si>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</si>
  <si>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</si>
  <si>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</si>
  <si>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</si>
  <si>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</si>
  <si>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</si>
  <si>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</si>
  <si>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</si>
  <si>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</si>
  <si>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</si>
  <si>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</si>
  <si>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</si>
  <si>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</si>
  <si>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</si>
  <si>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</si>
  <si>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</si>
  <si>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</si>
  <si>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</si>
  <si>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</si>
  <si>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</si>
  <si>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</si>
  <si>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</si>
  <si>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</si>
  <si>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</si>
  <si>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</si>
  <si>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</si>
  <si>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</si>
  <si>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</si>
  <si>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</si>
  <si>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</si>
  <si>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</si>
  <si>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</si>
  <si>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</si>
  <si>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</si>
  <si>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</si>
  <si>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</si>
  <si>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</si>
  <si>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</si>
  <si>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</si>
  <si>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</si>
  <si>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</si>
  <si>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</si>
  <si>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</si>
  <si>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</si>
  <si>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</si>
  <si>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</si>
  <si>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</si>
  <si>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</si>
  <si>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</si>
  <si>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</si>
  <si>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</si>
  <si>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</si>
  <si>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</si>
  <si>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</si>
  <si>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</si>
  <si>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</si>
  <si>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</si>
  <si>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</si>
  <si>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</si>
  <si>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</si>
  <si>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</si>
  <si>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</si>
  <si>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</si>
  <si>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</si>
  <si>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</si>
  <si>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</si>
  <si>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</si>
  <si>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</si>
  <si>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</si>
  <si>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</si>
  <si>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</si>
  <si>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</si>
  <si>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</si>
  <si>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</si>
  <si>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</si>
  <si>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</si>
  <si>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</si>
  <si>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</si>
  <si>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</si>
  <si>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</si>
  <si>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</si>
  <si>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</si>
  <si>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</si>
  <si>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</si>
  <si>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</si>
  <si>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</si>
  <si>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</si>
  <si>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</si>
  <si>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</si>
  <si>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</si>
  <si>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</si>
  <si>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</si>
  <si>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</si>
  <si>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</si>
  <si>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</si>
  <si>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</si>
  <si>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</si>
  <si>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</si>
  <si>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</si>
  <si>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</si>
  <si>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</si>
  <si>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</si>
  <si>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</si>
  <si>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</si>
  <si>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</si>
  <si>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</si>
  <si>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</si>
  <si>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</si>
  <si>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</si>
  <si>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</si>
  <si>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</si>
  <si>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</si>
  <si>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</si>
  <si>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</si>
  <si>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</si>
  <si>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</si>
  <si>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</si>
  <si>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</si>
  <si>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</si>
  <si>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</si>
  <si>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</si>
  <si>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</si>
  <si>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</si>
  <si>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</si>
  <si>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</si>
  <si>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</si>
  <si>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</si>
  <si>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</si>
  <si>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</si>
  <si>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</si>
  <si>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</si>
  <si>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</si>
  <si>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</si>
  <si>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</si>
  <si>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</si>
  <si>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</si>
  <si>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</si>
  <si>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</si>
  <si>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</si>
  <si>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</si>
  <si>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</si>
  <si>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</si>
  <si>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</si>
  <si>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</si>
  <si>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</si>
  <si>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</si>
  <si>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</si>
  <si>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</si>
  <si>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</si>
  <si>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</si>
  <si>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</si>
  <si>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</si>
  <si>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</si>
  <si>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</si>
  <si>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</si>
  <si>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</si>
  <si>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</si>
  <si>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</si>
  <si>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</si>
  <si>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</si>
  <si>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</si>
  <si>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</si>
  <si>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</si>
  <si>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</si>
  <si>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</si>
  <si>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</si>
  <si>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</si>
  <si>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</si>
  <si>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</si>
  <si>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</si>
  <si>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</si>
  <si>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</si>
  <si>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</si>
  <si>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</si>
  <si>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</si>
  <si>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</si>
  <si>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</si>
  <si>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</si>
  <si>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</si>
  <si>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</si>
  <si>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</si>
  <si>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</si>
  <si>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</si>
  <si>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</si>
  <si>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</si>
  <si>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</si>
  <si>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</si>
  <si>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</si>
  <si>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</si>
  <si>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</si>
  <si>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</si>
  <si>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</si>
  <si>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</si>
  <si>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</si>
  <si>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</si>
  <si>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</si>
  <si>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</si>
  <si>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</si>
  <si>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</si>
  <si>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</si>
  <si>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</si>
  <si>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</si>
  <si>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</si>
  <si>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</si>
  <si>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</si>
  <si>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</si>
  <si>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</si>
  <si>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</si>
  <si>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</si>
  <si>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</si>
  <si>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</si>
  <si>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</si>
  <si>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</si>
  <si>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</si>
  <si>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</si>
  <si>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</si>
  <si>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</si>
  <si>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</si>
  <si>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</si>
  <si>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</si>
  <si>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</si>
  <si>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</si>
  <si>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</si>
  <si>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</si>
  <si>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</si>
  <si>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</si>
  <si>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</si>
  <si>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</si>
  <si>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</si>
  <si>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</si>
  <si>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</si>
  <si>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</si>
  <si>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</si>
  <si>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</si>
  <si>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</si>
  <si>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</si>
  <si>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</si>
  <si>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</si>
  <si>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</si>
  <si>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</si>
  <si>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</si>
  <si>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</si>
  <si>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</si>
  <si>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</si>
  <si>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</si>
  <si>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</si>
  <si>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</si>
  <si>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</si>
  <si>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</si>
  <si>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</si>
  <si>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</si>
  <si>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</si>
  <si>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</si>
  <si>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</si>
  <si>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</si>
  <si>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</si>
  <si>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</si>
  <si>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</si>
  <si>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</si>
  <si>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</si>
  <si>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</si>
  <si>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</si>
  <si>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</si>
  <si>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</si>
  <si>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</si>
  <si>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</si>
  <si>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</si>
  <si>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</si>
  <si>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</si>
  <si>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</si>
  <si>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</si>
  <si>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</si>
  <si>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</si>
  <si>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</si>
  <si>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</si>
  <si>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</si>
  <si>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</si>
  <si>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</si>
  <si>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</si>
  <si>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</si>
  <si>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</si>
  <si>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</si>
  <si>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</si>
  <si>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</si>
  <si>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</si>
  <si>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</si>
  <si>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</si>
  <si>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</si>
  <si>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</si>
  <si>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</si>
  <si>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</si>
  <si>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</si>
  <si>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</si>
  <si>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</si>
  <si>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</si>
  <si>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</si>
  <si>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</si>
  <si>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</si>
  <si>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</si>
  <si>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</si>
  <si>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</si>
  <si>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</si>
  <si>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</si>
  <si>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</si>
  <si>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</si>
  <si>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</si>
  <si>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</si>
  <si>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</si>
  <si>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</si>
  <si>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</si>
  <si>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</si>
  <si>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</si>
  <si>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</si>
  <si>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</si>
  <si>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</si>
  <si>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</si>
  <si>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</si>
  <si>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</si>
  <si>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</si>
  <si>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</si>
  <si>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</si>
  <si>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</si>
  <si>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</si>
  <si>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</si>
  <si>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</si>
  <si>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</si>
  <si>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</si>
  <si>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</si>
  <si>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</si>
  <si>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</si>
  <si>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</si>
  <si>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</si>
  <si>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</si>
  <si>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</si>
  <si>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</si>
  <si>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</si>
  <si>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</si>
  <si>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</si>
  <si>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</si>
  <si>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</si>
  <si>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</si>
  <si>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</si>
  <si>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</si>
  <si>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</si>
  <si>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</si>
  <si>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</si>
  <si>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</si>
  <si>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</si>
  <si>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</si>
  <si>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</si>
  <si>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</si>
  <si>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</si>
  <si>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</si>
  <si>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</si>
  <si>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</si>
  <si>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</si>
  <si>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</si>
  <si>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</si>
  <si>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</si>
  <si>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</si>
  <si>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</si>
  <si>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</si>
  <si>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</si>
  <si>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</si>
  <si>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</si>
  <si>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</si>
  <si>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</si>
  <si>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</si>
  <si>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</si>
  <si>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</si>
  <si>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</si>
  <si>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</si>
  <si>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</si>
  <si>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</si>
  <si>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</si>
  <si>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</si>
  <si>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</si>
  <si>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</si>
  <si>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</si>
  <si>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</si>
  <si>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</si>
  <si>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</si>
  <si>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</si>
  <si>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</si>
  <si>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</si>
  <si>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</si>
  <si>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</si>
  <si>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</si>
  <si>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</si>
  <si>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</si>
  <si>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</si>
  <si>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</si>
  <si>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</si>
  <si>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</si>
  <si>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</si>
  <si>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</si>
  <si>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</si>
  <si>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</si>
  <si>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</si>
  <si>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</si>
  <si>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</si>
  <si>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</si>
  <si>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</si>
  <si>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</si>
  <si>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</si>
  <si>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</si>
  <si>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</si>
  <si>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</si>
  <si>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</si>
  <si>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</si>
  <si>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</si>
  <si>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</si>
  <si>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</si>
  <si>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</si>
  <si>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</si>
  <si>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</si>
  <si>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</si>
  <si>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</si>
  <si>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</si>
  <si>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</si>
  <si>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</si>
  <si>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</si>
  <si>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</si>
  <si>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</si>
  <si>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</si>
  <si>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</si>
  <si>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</si>
  <si>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</si>
  <si>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</si>
  <si>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</si>
  <si>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</si>
  <si>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</si>
  <si>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</si>
  <si>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</si>
  <si>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</si>
  <si>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</si>
  <si>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</si>
  <si>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</si>
  <si>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</si>
  <si>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</si>
  <si>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</si>
  <si>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</si>
  <si>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</si>
  <si>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</si>
  <si>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</si>
  <si>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</si>
  <si>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</si>
  <si>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</si>
  <si>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</si>
  <si>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</si>
  <si>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</si>
  <si>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</si>
  <si>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</si>
  <si>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</si>
  <si>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</si>
  <si>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</si>
  <si>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</si>
  <si>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</si>
  <si>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</si>
  <si>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</si>
  <si>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</si>
  <si>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</si>
  <si>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</si>
  <si>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</si>
  <si>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</si>
  <si>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</si>
  <si>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</si>
  <si>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</si>
  <si>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</si>
  <si>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</si>
  <si>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</si>
  <si>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</si>
  <si>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</si>
  <si>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</si>
  <si>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</si>
  <si>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</si>
  <si>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</si>
  <si>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</si>
  <si>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</si>
  <si>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</si>
  <si>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</si>
  <si>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</si>
  <si>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</si>
  <si>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</si>
  <si>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</si>
  <si>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</si>
  <si>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</si>
  <si>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</si>
  <si>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</si>
  <si>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</si>
  <si>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</si>
  <si>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</si>
  <si>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</si>
  <si>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</si>
  <si>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</si>
  <si>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</si>
  <si>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</si>
  <si>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</si>
  <si>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</si>
  <si>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</si>
  <si>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</si>
  <si>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</si>
  <si>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</si>
  <si>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</si>
  <si>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</si>
  <si>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</si>
  <si>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</si>
  <si>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</si>
  <si>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</si>
  <si>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</si>
  <si>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</si>
  <si>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</si>
  <si>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</si>
  <si>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</si>
  <si>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</si>
  <si>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</si>
  <si>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</si>
  <si>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</si>
  <si>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</si>
  <si>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</si>
  <si>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</si>
  <si>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</si>
  <si>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</si>
  <si>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</si>
  <si>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</si>
  <si>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</si>
  <si>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</si>
  <si>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</si>
  <si>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</si>
  <si>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</si>
  <si>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</si>
  <si>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</si>
  <si>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</si>
  <si>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</si>
  <si>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</si>
  <si>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</si>
  <si>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</si>
  <si>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</si>
  <si>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</si>
  <si>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</si>
  <si>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</si>
  <si>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</si>
  <si>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</si>
  <si>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</si>
  <si>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</si>
  <si>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</si>
  <si>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</si>
  <si>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</si>
  <si>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</si>
  <si>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</si>
  <si>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</si>
  <si>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</si>
  <si>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</si>
  <si>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</si>
  <si>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</si>
  <si>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</si>
  <si>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</si>
  <si>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</si>
  <si>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</si>
  <si>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</si>
  <si>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</si>
  <si>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</si>
  <si>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</si>
  <si>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</si>
  <si>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</si>
  <si>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</si>
  <si>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</si>
  <si>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</si>
  <si>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</si>
  <si>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</si>
  <si>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</si>
  <si>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</si>
  <si>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</si>
  <si>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</si>
  <si>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</si>
  <si>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</si>
  <si>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</si>
  <si>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</si>
  <si>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</si>
  <si>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</si>
  <si>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</si>
  <si>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</si>
  <si>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</si>
  <si>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</si>
  <si>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</si>
  <si>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</si>
  <si>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</si>
  <si>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</si>
  <si>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</si>
  <si>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</si>
  <si>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</si>
  <si>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</si>
  <si>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</si>
  <si>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</si>
  <si>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</si>
  <si>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</si>
  <si>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</si>
  <si>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</si>
  <si>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</si>
  <si>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</si>
  <si>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</si>
  <si>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</si>
  <si>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</si>
  <si>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</si>
  <si>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</si>
  <si>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</si>
  <si>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</si>
  <si>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</si>
  <si>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</si>
  <si>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</si>
  <si>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</si>
  <si>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</si>
  <si>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</si>
  <si>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</si>
  <si>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</si>
  <si>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</si>
  <si>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</si>
  <si>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</si>
  <si>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</si>
  <si>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</si>
  <si>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</si>
  <si>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</si>
  <si>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</si>
  <si>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</si>
  <si>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</si>
  <si>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</si>
  <si>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</si>
  <si>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</si>
  <si>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</si>
  <si>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</si>
  <si>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</si>
  <si>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</si>
  <si>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</si>
  <si>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</si>
  <si>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</si>
  <si>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</si>
  <si>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</si>
  <si>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</si>
  <si>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</si>
  <si>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</si>
  <si>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</si>
  <si>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</si>
  <si>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</si>
  <si>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</si>
  <si>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</si>
  <si>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</si>
  <si>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</si>
  <si>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</si>
  <si>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</si>
  <si>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</si>
  <si>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</si>
  <si>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</si>
  <si>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</si>
  <si>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</si>
  <si>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</si>
  <si>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</si>
  <si>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</si>
  <si>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</si>
  <si>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</si>
  <si>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</si>
  <si>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</si>
  <si>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</si>
  <si>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</si>
  <si>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</si>
  <si>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</si>
  <si>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</si>
  <si>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</si>
  <si>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</si>
  <si>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</si>
  <si>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</si>
  <si>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</si>
  <si>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</si>
  <si>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</si>
  <si>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</si>
  <si>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</si>
  <si>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</si>
  <si>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</si>
  <si>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</si>
  <si>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</si>
  <si>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</si>
  <si>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</si>
  <si>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</si>
  <si>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</si>
  <si>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</si>
  <si>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</si>
  <si>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</si>
  <si>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</si>
  <si>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</si>
  <si>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</si>
  <si>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</si>
  <si>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</si>
  <si>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</si>
  <si>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</si>
  <si>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</si>
  <si>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</si>
  <si>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</si>
  <si>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</si>
  <si>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</si>
  <si>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</si>
  <si>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</si>
  <si>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</si>
  <si>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</si>
  <si>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</si>
  <si>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</si>
  <si>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</si>
  <si>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</si>
  <si>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</si>
  <si>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</si>
  <si>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</si>
  <si>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</si>
  <si>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</si>
  <si>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</si>
  <si>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</si>
  <si>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</si>
  <si>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</si>
  <si>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</si>
  <si>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</si>
  <si>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</si>
  <si>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</si>
  <si>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</si>
  <si>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</si>
  <si>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</si>
  <si>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</si>
  <si>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</si>
  <si>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</si>
  <si>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</si>
  <si>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</si>
  <si>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</si>
  <si>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</si>
  <si>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</si>
  <si>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</si>
  <si>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</si>
  <si>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</si>
  <si>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</si>
  <si>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</si>
  <si>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</si>
  <si>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</si>
  <si>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</si>
  <si>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</si>
  <si>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</si>
  <si>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</si>
  <si>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</si>
  <si>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</si>
  <si>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</si>
  <si>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</si>
  <si>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</si>
  <si>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</si>
  <si>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</si>
  <si>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</si>
  <si>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</si>
  <si>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</si>
  <si>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</si>
  <si>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</si>
  <si>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</si>
  <si>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</si>
  <si>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</si>
  <si>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</si>
  <si>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</si>
  <si>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</si>
  <si>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</si>
  <si>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</si>
  <si>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</si>
  <si>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</si>
  <si>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</si>
  <si>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</si>
  <si>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</si>
  <si>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</si>
  <si>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</si>
  <si>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</si>
  <si>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</si>
  <si>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</si>
  <si>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</si>
  <si>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</si>
  <si>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</si>
  <si>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</si>
  <si>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</si>
  <si>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</si>
  <si>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</si>
  <si>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</si>
  <si>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</si>
  <si>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</si>
  <si>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</si>
  <si>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</si>
  <si>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</si>
  <si>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</si>
  <si>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</si>
  <si>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</si>
  <si>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</si>
  <si>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</si>
  <si>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</si>
  <si>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</si>
  <si>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</si>
  <si>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</si>
  <si>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</si>
  <si>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</si>
  <si>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</si>
  <si>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</si>
  <si>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</si>
  <si>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</si>
  <si>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</si>
  <si>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</si>
  <si>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</si>
  <si>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</si>
  <si>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</si>
  <si>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</si>
  <si>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</si>
  <si>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</si>
  <si>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</si>
  <si>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</si>
  <si>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</si>
  <si>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</si>
  <si>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</si>
  <si>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</si>
  <si>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</si>
  <si>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</si>
  <si>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</si>
  <si>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</si>
  <si>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</si>
  <si>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</si>
  <si>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</si>
  <si>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</si>
  <si>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</si>
  <si>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</si>
  <si>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</si>
  <si>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</si>
  <si>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</si>
  <si>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</si>
  <si>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</si>
  <si>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</si>
  <si>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</si>
  <si>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</si>
  <si>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</si>
  <si>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</si>
  <si>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</si>
  <si>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</si>
  <si>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</si>
  <si>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</si>
  <si>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</si>
  <si>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</si>
  <si>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</si>
  <si>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</si>
  <si>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</si>
  <si>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</si>
  <si>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</si>
  <si>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</si>
  <si>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</si>
  <si>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</si>
  <si>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</si>
  <si>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</si>
  <si>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</si>
  <si>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</si>
  <si>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</si>
  <si>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</si>
  <si>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</si>
  <si>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</si>
  <si>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</si>
  <si>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</si>
  <si>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</si>
  <si>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</si>
  <si>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</si>
  <si>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</si>
  <si>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</si>
  <si>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</si>
  <si>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</si>
  <si>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</si>
  <si>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</si>
  <si>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</si>
  <si>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</si>
  <si>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</si>
  <si>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</si>
  <si>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</si>
  <si>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</si>
  <si>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</si>
  <si>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</si>
  <si>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</si>
  <si>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</si>
  <si>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</si>
  <si>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</si>
  <si>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</si>
  <si>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</si>
  <si>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</si>
  <si>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</si>
  <si>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</si>
  <si>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</si>
  <si>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</si>
  <si>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</si>
  <si>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</si>
  <si>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</si>
  <si>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</si>
  <si>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</si>
  <si>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</si>
  <si>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</si>
  <si>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</si>
  <si>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</si>
  <si>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</si>
  <si>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</si>
  <si>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</si>
  <si>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</si>
  <si>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</si>
  <si>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</si>
  <si>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</si>
  <si>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</si>
  <si>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</si>
  <si>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</si>
  <si>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</si>
  <si>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</si>
  <si>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</si>
  <si>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</si>
  <si>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</si>
  <si>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</si>
  <si>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</si>
  <si>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</si>
  <si>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</si>
  <si>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</si>
  <si>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</si>
  <si>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</si>
  <si>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</si>
  <si>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</si>
  <si>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</si>
  <si>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</si>
  <si>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</si>
  <si>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</si>
  <si>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</si>
  <si>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</si>
  <si>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</si>
  <si>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</si>
  <si>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</si>
  <si>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</si>
  <si>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</si>
  <si>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</si>
  <si>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</si>
  <si>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</si>
  <si>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</si>
  <si>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</si>
  <si>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</si>
  <si>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</si>
  <si>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</si>
  <si>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</si>
  <si>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</si>
  <si>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</si>
  <si>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</si>
  <si>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</si>
  <si>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</si>
  <si>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</si>
  <si>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</si>
  <si>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</si>
  <si>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</si>
  <si>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</si>
  <si>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</si>
  <si>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</si>
  <si>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</si>
  <si>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</si>
  <si>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</si>
  <si>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</si>
  <si>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</si>
  <si>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</si>
  <si>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</si>
  <si>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</si>
  <si>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</si>
  <si>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</si>
  <si>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</si>
  <si>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</si>
  <si>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</si>
  <si>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</si>
  <si>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</si>
  <si>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</si>
  <si>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</si>
  <si>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</si>
  <si>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</si>
  <si>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</si>
  <si>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</si>
  <si>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</si>
  <si>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</si>
  <si>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</si>
  <si>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</si>
  <si>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</si>
  <si>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</si>
  <si>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</si>
  <si>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</si>
  <si>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</si>
  <si>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</si>
  <si>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</si>
  <si>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</si>
  <si>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</si>
  <si>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</si>
  <si>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</si>
  <si>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</si>
  <si>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</si>
  <si>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</si>
  <si>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</si>
  <si>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</si>
  <si>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</si>
  <si>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</si>
  <si>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</si>
  <si>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</si>
  <si>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</si>
  <si>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</si>
  <si>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</si>
  <si>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</si>
  <si>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</si>
  <si>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</si>
  <si>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</si>
  <si>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</si>
  <si>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</si>
  <si>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</si>
  <si>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</si>
  <si>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</si>
  <si>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</si>
  <si>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</si>
  <si>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</si>
  <si>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</si>
  <si>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</si>
  <si>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</si>
  <si>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</si>
  <si>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</si>
  <si>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</si>
  <si>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</si>
  <si>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</si>
  <si>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</si>
  <si>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</si>
  <si>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</si>
  <si>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</si>
  <si>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</si>
  <si>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</si>
  <si>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</si>
  <si>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</si>
  <si>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</si>
  <si>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</si>
  <si>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</si>
  <si>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</si>
  <si>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</si>
  <si>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</si>
  <si>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</si>
  <si>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</si>
  <si>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</si>
  <si>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</si>
  <si>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</si>
  <si>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</si>
  <si>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</si>
  <si>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</si>
  <si>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</si>
  <si>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</si>
  <si>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</si>
  <si>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</si>
  <si>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</si>
  <si>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</si>
  <si>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</si>
  <si>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</si>
  <si>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</si>
  <si>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</si>
  <si>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</si>
  <si>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</si>
  <si>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</si>
  <si>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</si>
  <si>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</si>
  <si>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</si>
  <si>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</si>
  <si>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</si>
  <si>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</si>
  <si>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</si>
  <si>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</si>
  <si>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</si>
  <si>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</si>
  <si>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</si>
  <si>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</si>
  <si>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</si>
  <si>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</si>
  <si>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</si>
  <si>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</si>
  <si>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</si>
  <si>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</si>
  <si>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</si>
  <si>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</si>
  <si>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</si>
  <si>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</si>
  <si>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</si>
  <si>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</si>
  <si>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</si>
  <si>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</si>
  <si>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</si>
  <si>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</si>
  <si>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</si>
  <si>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</si>
  <si>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</si>
  <si>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</si>
  <si>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</si>
  <si>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</si>
  <si>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</si>
  <si>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</si>
  <si>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</si>
  <si>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</si>
  <si>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</si>
  <si>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</si>
  <si>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</si>
  <si>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</si>
  <si>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</si>
  <si>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</si>
  <si>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</si>
  <si>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</si>
  <si>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</si>
  <si>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</si>
  <si>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</si>
  <si>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</si>
  <si>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</si>
  <si>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</si>
  <si>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</si>
  <si>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</si>
  <si>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</si>
  <si>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</si>
  <si>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</si>
  <si>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</si>
  <si>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</si>
  <si>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</si>
  <si>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</si>
  <si>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</si>
  <si>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</si>
  <si>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</si>
  <si>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</si>
  <si>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</si>
  <si>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</si>
  <si>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</si>
  <si>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</si>
  <si>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</si>
  <si>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</si>
  <si>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</si>
  <si>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</si>
  <si>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</si>
  <si>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</si>
  <si>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</si>
  <si>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</si>
  <si>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</si>
  <si>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</si>
  <si>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</si>
  <si>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</si>
  <si>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</si>
  <si>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</si>
  <si>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</si>
  <si>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</si>
  <si>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</si>
  <si>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</si>
  <si>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</si>
  <si>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</si>
  <si>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</si>
  <si>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</si>
  <si>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</si>
  <si>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</si>
  <si>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</si>
  <si>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</si>
  <si>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</si>
  <si>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</si>
  <si>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</si>
  <si>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</si>
  <si>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</si>
  <si>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</si>
  <si>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</si>
  <si>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</si>
  <si>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</si>
  <si>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</si>
  <si>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</si>
  <si>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</si>
  <si>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</si>
  <si>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</si>
  <si>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</si>
  <si>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</si>
  <si>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</si>
  <si>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</si>
  <si>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</si>
  <si>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</si>
  <si>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</si>
  <si>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</si>
  <si>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</si>
  <si>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</si>
  <si>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</si>
  <si>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</si>
  <si>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</si>
  <si>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</si>
  <si>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</si>
  <si>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</si>
  <si>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</si>
  <si>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</si>
  <si>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</si>
  <si>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</si>
  <si>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</si>
  <si>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</si>
  <si>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</si>
  <si>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</si>
  <si>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</si>
  <si>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</si>
  <si>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</si>
  <si>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</si>
  <si>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</si>
  <si>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</si>
  <si>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</si>
  <si>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</si>
  <si>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</si>
  <si>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</si>
  <si>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</si>
  <si>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</si>
  <si>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</si>
  <si>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</si>
  <si>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</si>
  <si>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</si>
  <si>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</si>
  <si>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</si>
  <si>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</si>
  <si>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</si>
  <si>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</si>
  <si>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</si>
  <si>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</si>
  <si>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</si>
  <si>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</si>
  <si>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</si>
  <si>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</si>
  <si>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</si>
  <si>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</si>
  <si>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</si>
  <si>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</si>
  <si>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</si>
  <si>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</si>
  <si>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</si>
  <si>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</si>
  <si>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</si>
  <si>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</si>
  <si>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</si>
  <si>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</si>
  <si>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</si>
  <si>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</si>
  <si>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</si>
  <si>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</si>
  <si>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</si>
  <si>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</si>
  <si>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</si>
  <si>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</si>
  <si>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</si>
  <si>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</si>
  <si>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</si>
  <si>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</si>
  <si>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</si>
  <si>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</si>
  <si>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</si>
  <si>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</si>
  <si>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</si>
  <si>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</si>
  <si>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</si>
  <si>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</si>
  <si>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</si>
  <si>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</si>
  <si>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</si>
  <si>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</si>
  <si>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</si>
  <si>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</si>
  <si>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</si>
  <si>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</si>
  <si>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</si>
  <si>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</si>
  <si>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</si>
  <si>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</si>
  <si>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</si>
  <si>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</si>
  <si>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</si>
  <si>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</si>
  <si>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</si>
  <si>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</si>
  <si>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</si>
  <si>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</si>
  <si>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</si>
  <si>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</si>
  <si>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</si>
  <si>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</si>
  <si>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</si>
  <si>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</si>
  <si>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</si>
  <si>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</si>
  <si>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</si>
  <si>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</si>
  <si>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</si>
  <si>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</si>
  <si>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</si>
  <si>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</si>
  <si>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</si>
  <si>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</si>
  <si>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</si>
  <si>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</si>
  <si>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</si>
  <si>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</si>
  <si>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</si>
  <si>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</si>
  <si>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</si>
  <si>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</si>
  <si>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</si>
  <si>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</si>
  <si>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</si>
  <si>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</si>
  <si>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</si>
  <si>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</si>
  <si>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</si>
  <si>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</si>
  <si>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</si>
  <si>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</si>
  <si>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</si>
  <si>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</si>
  <si>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</si>
  <si>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</si>
  <si>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</si>
  <si>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</si>
  <si>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</si>
  <si>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</si>
  <si>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</si>
  <si>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</si>
  <si>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</si>
  <si>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</si>
  <si>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</si>
  <si>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</si>
  <si>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</si>
  <si>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</si>
  <si>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</si>
  <si>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</si>
  <si>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</si>
  <si>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</si>
  <si>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</si>
  <si>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</si>
  <si>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</si>
  <si>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</si>
  <si>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</si>
  <si>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</si>
  <si>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</si>
  <si>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</si>
  <si>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</si>
  <si>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</si>
  <si>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</si>
  <si>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</si>
  <si>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</si>
  <si>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</si>
  <si>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</si>
  <si>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</si>
  <si>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</si>
  <si>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</si>
  <si>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</si>
  <si>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</si>
  <si>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</si>
  <si>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</si>
  <si>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</si>
  <si>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</si>
  <si>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</si>
  <si>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</si>
  <si>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</si>
  <si>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</si>
  <si>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</si>
  <si>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</si>
  <si>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</si>
  <si>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</si>
  <si>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</si>
  <si>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</si>
  <si>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</si>
  <si>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</si>
  <si>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</si>
  <si>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</si>
  <si>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</si>
  <si>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</si>
  <si>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</si>
  <si>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</si>
  <si>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</si>
  <si>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</si>
  <si>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</si>
  <si>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</si>
  <si>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</si>
  <si>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</si>
  <si>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</si>
  <si>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</si>
  <si>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</si>
  <si>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</si>
  <si>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</si>
  <si>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</si>
  <si>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</si>
  <si>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</si>
  <si>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</si>
  <si>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</si>
  <si>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</si>
  <si>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</si>
  <si>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</si>
  <si>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</si>
  <si>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</si>
  <si>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</si>
  <si>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</si>
  <si>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</si>
  <si>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</si>
  <si>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</si>
  <si>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</si>
  <si>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</si>
  <si>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</si>
  <si>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</si>
  <si>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</si>
  <si>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</si>
  <si>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</si>
  <si>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</si>
  <si>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</si>
  <si>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</si>
  <si>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</si>
  <si>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</si>
  <si>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</si>
  <si>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</si>
  <si>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</si>
  <si>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</si>
  <si>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</si>
  <si>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</si>
  <si>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</si>
  <si>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</si>
  <si>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</si>
  <si>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</si>
  <si>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</si>
  <si>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</si>
  <si>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</si>
  <si>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</si>
  <si>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</si>
  <si>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</si>
  <si>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</si>
  <si>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</si>
  <si>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</si>
  <si>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</si>
  <si>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</si>
  <si>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</si>
  <si>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</si>
  <si>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</si>
  <si>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</si>
  <si>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</si>
  <si>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</si>
  <si>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</si>
  <si>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</si>
  <si>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</si>
  <si>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</si>
  <si>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</si>
  <si>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</si>
  <si>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</si>
  <si>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</si>
  <si>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</si>
  <si>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</si>
  <si>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</si>
  <si>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</si>
  <si>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</si>
  <si>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</si>
  <si>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</si>
  <si>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</si>
  <si>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</si>
  <si>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</si>
  <si>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</si>
  <si>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</si>
  <si>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</si>
  <si>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</si>
  <si>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</si>
  <si>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</si>
  <si>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</si>
  <si>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</si>
  <si>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</si>
  <si>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</si>
  <si>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</si>
  <si>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</si>
  <si>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</si>
  <si>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</si>
  <si>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</si>
  <si>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</si>
  <si>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</si>
  <si>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</si>
  <si>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</si>
  <si>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</si>
  <si>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</si>
  <si>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</si>
  <si>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</si>
  <si>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</si>
  <si>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</si>
  <si>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</si>
  <si>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</si>
  <si>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</si>
  <si>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</si>
  <si>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</si>
  <si>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</si>
  <si>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</si>
  <si>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</si>
  <si>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</si>
  <si>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</si>
  <si>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</si>
  <si>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</si>
  <si>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</si>
  <si>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</si>
  <si>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</si>
  <si>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</si>
  <si>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</si>
  <si>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</si>
  <si>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</si>
  <si>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</si>
  <si>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</si>
  <si>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</si>
  <si>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</si>
  <si>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</si>
  <si>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</si>
  <si>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</si>
  <si>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</si>
  <si>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</si>
  <si>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</si>
  <si>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</si>
  <si>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</si>
  <si>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</si>
  <si>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</si>
  <si>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</si>
  <si>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</si>
  <si>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</si>
  <si>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</si>
  <si>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</si>
  <si>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</si>
  <si>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</si>
  <si>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</si>
  <si>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</si>
  <si>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</si>
  <si>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</si>
  <si>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</si>
  <si>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</si>
  <si>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</si>
  <si>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</si>
  <si>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</si>
  <si>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</si>
  <si>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</si>
  <si>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</si>
  <si>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</si>
  <si>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</si>
  <si>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</si>
  <si>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</si>
  <si>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</si>
  <si>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</si>
  <si>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</si>
  <si>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</si>
  <si>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</si>
  <si>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</si>
  <si>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</si>
  <si>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</si>
  <si>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</si>
  <si>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</si>
  <si>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</si>
  <si>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</si>
  <si>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</si>
  <si>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</si>
  <si>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</si>
  <si>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</si>
  <si>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</si>
  <si>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</si>
  <si>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</si>
  <si>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</si>
  <si>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</si>
  <si>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</si>
  <si>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</si>
  <si>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</si>
  <si>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</si>
  <si>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</si>
  <si>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</si>
  <si>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</si>
  <si>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</si>
  <si>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</si>
  <si>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</si>
  <si>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</si>
  <si>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</si>
  <si>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</si>
  <si>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</si>
  <si>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</si>
  <si>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</si>
  <si>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</si>
  <si>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</si>
  <si>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</si>
  <si>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</si>
  <si>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</si>
  <si>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</si>
  <si>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</si>
  <si>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</si>
  <si>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</si>
  <si>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</si>
  <si>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</si>
  <si>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</si>
  <si>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</si>
  <si>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</si>
  <si>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</si>
  <si>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</si>
  <si>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</si>
  <si>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</si>
  <si>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</si>
  <si>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</si>
  <si>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</si>
  <si>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</si>
  <si>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</si>
  <si>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</si>
  <si>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</si>
  <si>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</si>
  <si>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</si>
  <si>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</si>
  <si>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</si>
  <si>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</si>
  <si>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</si>
  <si>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</si>
  <si>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</si>
  <si>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</si>
  <si>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</si>
  <si>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</si>
  <si>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</si>
  <si>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</si>
  <si>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</si>
  <si>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</si>
  <si>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</si>
  <si>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</si>
  <si>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</si>
  <si>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</si>
  <si>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</si>
  <si>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</si>
  <si>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</si>
  <si>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</si>
  <si>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</si>
  <si>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</si>
  <si>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</si>
  <si>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</si>
  <si>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</si>
  <si>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</si>
  <si>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</si>
  <si>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</si>
  <si>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</si>
  <si>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</si>
  <si>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</si>
  <si>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</si>
  <si>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</si>
  <si>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</si>
  <si>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</si>
  <si>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</si>
  <si>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</si>
  <si>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</si>
  <si>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</si>
  <si>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</si>
  <si>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</si>
  <si>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</si>
  <si>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</si>
  <si>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</si>
  <si>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</si>
  <si>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</si>
  <si>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</si>
  <si>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</si>
  <si>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</si>
  <si>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</si>
  <si>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</si>
  <si>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</si>
  <si>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</si>
  <si>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</si>
  <si>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</si>
  <si>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</si>
  <si>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</si>
  <si>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</si>
  <si>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</si>
  <si>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</si>
  <si>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</si>
  <si>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</si>
  <si>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</si>
  <si>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</si>
  <si>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</si>
  <si>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</si>
  <si>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</si>
  <si>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</si>
  <si>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</si>
  <si>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</si>
  <si>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</si>
  <si>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</si>
  <si>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</si>
  <si>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</si>
  <si>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</si>
  <si>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</si>
  <si>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</si>
  <si>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</si>
  <si>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</si>
  <si>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</si>
  <si>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</si>
  <si>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</si>
  <si>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</si>
  <si>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</si>
  <si>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</si>
  <si>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</si>
  <si>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</si>
  <si>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</si>
  <si>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</si>
  <si>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</si>
  <si>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</si>
  <si>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</si>
  <si>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</si>
  <si>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</si>
  <si>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</si>
  <si>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</si>
  <si>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</si>
  <si>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</si>
  <si>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</si>
  <si>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</si>
  <si>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</si>
  <si>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</si>
  <si>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</si>
  <si>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</si>
  <si>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</si>
  <si>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</si>
  <si>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</si>
  <si>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</si>
  <si>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</si>
  <si>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</si>
  <si>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</si>
  <si>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</si>
  <si>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</si>
  <si>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</si>
  <si>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</si>
  <si>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</si>
  <si>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</si>
  <si>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</si>
  <si>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</si>
  <si>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</si>
  <si>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</si>
  <si>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</si>
  <si>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</si>
  <si>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</si>
  <si>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</si>
  <si>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</si>
  <si>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</si>
  <si>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</si>
  <si>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</si>
  <si>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</si>
  <si>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</si>
  <si>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</si>
  <si>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</si>
  <si>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</si>
  <si>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</si>
  <si>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</si>
  <si>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</si>
  <si>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</si>
  <si>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</si>
  <si>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</si>
  <si>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</si>
  <si>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</si>
  <si>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</si>
  <si>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</si>
  <si>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</si>
  <si>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</si>
  <si>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</si>
  <si>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</si>
  <si>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</si>
  <si>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</si>
  <si>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</si>
  <si>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</si>
  <si>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</si>
  <si>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</si>
  <si>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</si>
  <si>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</si>
  <si>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</si>
  <si>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</si>
  <si>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</si>
  <si>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</si>
  <si>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</si>
  <si>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</si>
  <si>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</si>
  <si>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</si>
  <si>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</si>
  <si>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</si>
  <si>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</si>
  <si>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</si>
  <si>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</si>
  <si>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</si>
  <si>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</si>
  <si>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</si>
  <si>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</si>
  <si>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</si>
  <si>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</si>
  <si>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</si>
  <si>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</si>
  <si>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</si>
  <si>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</si>
  <si>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</si>
  <si>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</si>
  <si>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</si>
  <si>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</si>
  <si>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</si>
  <si>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</si>
  <si>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</si>
  <si>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</si>
  <si>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</si>
  <si>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</si>
  <si>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</si>
  <si>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</si>
  <si>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</si>
  <si>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</si>
  <si>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</si>
  <si>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</si>
  <si>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</si>
  <si>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</si>
  <si>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</si>
  <si>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</si>
  <si>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</si>
  <si>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</si>
  <si>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</si>
  <si>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</si>
  <si>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</si>
  <si>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</si>
  <si>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</si>
  <si>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</si>
  <si>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</si>
  <si>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</si>
  <si>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</si>
  <si>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</si>
  <si>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</si>
  <si>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</si>
  <si>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</si>
  <si>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</si>
  <si>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</si>
  <si>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</si>
  <si>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</si>
  <si>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</si>
  <si>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</si>
  <si>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</si>
  <si>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</si>
  <si>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</si>
  <si>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</si>
  <si>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</si>
  <si>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</si>
  <si>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</si>
  <si>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</si>
  <si>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</si>
  <si>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</si>
  <si>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</si>
  <si>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</si>
  <si>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</si>
  <si>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</si>
  <si>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</si>
  <si>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</si>
  <si>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</si>
  <si>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</si>
  <si>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</si>
  <si>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</si>
  <si>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</si>
  <si>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</si>
  <si>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</si>
  <si>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</si>
  <si>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</si>
  <si>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</si>
  <si>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</si>
  <si>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</si>
  <si>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</si>
  <si>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</si>
  <si>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</si>
  <si>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</si>
  <si>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</si>
  <si>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</si>
  <si>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</si>
  <si>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</si>
  <si>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</si>
  <si>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</si>
  <si>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</si>
  <si>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</si>
  <si>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</si>
  <si>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</si>
  <si>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</si>
  <si>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</si>
  <si>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</si>
  <si>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</si>
  <si>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</si>
  <si>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</si>
  <si>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</si>
  <si>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</si>
  <si>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</si>
  <si>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</si>
  <si>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</si>
  <si>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</si>
  <si>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</si>
  <si>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</si>
  <si>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</si>
  <si>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</si>
  <si>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</si>
  <si>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</si>
  <si>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</si>
  <si>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</si>
  <si>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</si>
  <si>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</si>
  <si>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</si>
  <si>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</si>
  <si>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</si>
  <si>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</si>
  <si>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</si>
  <si>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</si>
  <si>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</si>
  <si>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</si>
  <si>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</si>
  <si>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</si>
  <si>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</si>
  <si>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</si>
  <si>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</si>
  <si>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</si>
  <si>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</si>
  <si>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</si>
  <si>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</si>
  <si>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</si>
  <si>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</si>
  <si>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</si>
  <si>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</si>
  <si>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</si>
  <si>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</si>
  <si>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</si>
  <si>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</si>
  <si>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</si>
  <si>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</si>
  <si>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</si>
  <si>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</si>
  <si>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</si>
  <si>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</si>
  <si>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</si>
  <si>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</si>
  <si>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</si>
  <si>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</si>
  <si>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</si>
  <si>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</si>
  <si>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</si>
  <si>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</si>
  <si>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</si>
  <si>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</si>
  <si>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</si>
  <si>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</si>
  <si>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</si>
  <si>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</si>
  <si>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</si>
  <si>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</si>
  <si>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</si>
  <si>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</si>
  <si>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</si>
  <si>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</si>
  <si>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</si>
  <si>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</si>
  <si>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</si>
  <si>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</si>
  <si>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</si>
  <si>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</si>
  <si>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</si>
  <si>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</si>
  <si>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</si>
  <si>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</si>
  <si>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</si>
  <si>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</si>
  <si>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</si>
  <si>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</si>
  <si>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</si>
  <si>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</si>
  <si>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</si>
  <si>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</si>
  <si>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</si>
  <si>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</si>
  <si>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</si>
  <si>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</si>
  <si>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</si>
  <si>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</si>
  <si>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</si>
  <si>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</si>
  <si>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</si>
  <si>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</si>
  <si>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</si>
  <si>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</si>
  <si>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</si>
  <si>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</si>
  <si>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</si>
  <si>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</si>
  <si>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</si>
  <si>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</si>
  <si>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</si>
  <si>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</si>
  <si>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</si>
  <si>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</si>
  <si>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</si>
  <si>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</si>
  <si>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</si>
  <si>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</si>
  <si>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</si>
  <si>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</si>
  <si>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</si>
  <si>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</si>
  <si>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</si>
  <si>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</si>
  <si>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</si>
  <si>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</si>
  <si>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</si>
  <si>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</si>
  <si>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</si>
  <si>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</si>
  <si>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</si>
  <si>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</si>
  <si>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</si>
  <si>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</si>
  <si>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</si>
  <si>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</si>
  <si>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</si>
  <si>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</si>
  <si>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</si>
  <si>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</si>
  <si>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</si>
  <si>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</si>
  <si>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</si>
  <si>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</si>
  <si>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</si>
  <si>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</si>
  <si>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</si>
  <si>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</si>
  <si>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</si>
  <si>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</si>
  <si>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</si>
  <si>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</si>
  <si>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</si>
  <si>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</si>
  <si>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</si>
  <si>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</si>
  <si>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</si>
  <si>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</si>
  <si>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</si>
  <si>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</si>
  <si>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</si>
  <si>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</si>
  <si>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</si>
  <si>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</si>
  <si>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</si>
  <si>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</si>
  <si>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</si>
  <si>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</si>
  <si>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</si>
  <si>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</si>
  <si>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</si>
  <si>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</si>
  <si>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</si>
  <si>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</si>
  <si>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</si>
  <si>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</si>
  <si>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</si>
  <si>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</si>
  <si>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</si>
  <si>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</si>
  <si>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</si>
  <si>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</si>
  <si>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</si>
  <si>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</si>
  <si>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</si>
  <si>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</si>
  <si>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</si>
  <si>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</si>
  <si>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</si>
  <si>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</si>
  <si>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</si>
  <si>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</si>
  <si>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</si>
  <si>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</si>
  <si>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</si>
  <si>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</si>
  <si>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</si>
  <si>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</si>
  <si>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</si>
  <si>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</si>
  <si>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</si>
  <si>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</si>
  <si>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</si>
  <si>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</si>
  <si>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</si>
  <si>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</si>
  <si>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</si>
  <si>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</si>
  <si>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</si>
  <si>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</si>
  <si>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</si>
  <si>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</si>
  <si>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</si>
  <si>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</si>
  <si>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</si>
  <si>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</si>
  <si>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</si>
  <si>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</si>
  <si>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</si>
  <si>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</si>
  <si>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</si>
  <si>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</si>
  <si>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</si>
  <si>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</si>
  <si>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</si>
  <si>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</si>
  <si>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</si>
  <si>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</si>
  <si>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</si>
  <si>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</si>
  <si>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</si>
  <si>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</si>
  <si>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</si>
  <si>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</si>
  <si>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</si>
  <si>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</si>
  <si>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</si>
  <si>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</si>
  <si>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</si>
  <si>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</si>
  <si>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</si>
  <si>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</si>
  <si>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</si>
  <si>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</si>
  <si>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</si>
  <si>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</si>
  <si>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</si>
  <si>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</si>
  <si>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</si>
  <si>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</si>
  <si>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</si>
  <si>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</si>
  <si>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</si>
  <si>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</si>
  <si>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</si>
  <si>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</si>
  <si>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</si>
  <si>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</si>
  <si>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</si>
  <si>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</si>
  <si>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</si>
  <si>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</si>
  <si>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</si>
  <si>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</si>
  <si>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</si>
  <si>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</si>
  <si>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</si>
  <si>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</si>
  <si>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</si>
  <si>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</si>
  <si>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</si>
  <si>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</si>
  <si>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</si>
  <si>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</si>
  <si>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</si>
  <si>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</si>
  <si>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</si>
  <si>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</si>
  <si>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</si>
  <si>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</si>
  <si>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</si>
  <si>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</si>
  <si>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</si>
  <si>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</si>
  <si>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</si>
  <si>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</si>
  <si>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</si>
  <si>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</si>
  <si>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</si>
  <si>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</si>
  <si>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</si>
  <si>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</si>
  <si>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</si>
  <si>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</si>
  <si>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</si>
  <si>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</si>
  <si>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</si>
  <si>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</si>
  <si>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</si>
  <si>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</si>
  <si>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</si>
  <si>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</si>
  <si>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</si>
  <si>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</si>
  <si>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</si>
  <si>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</si>
  <si>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</si>
  <si>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</si>
  <si>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</si>
  <si>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</si>
  <si>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</si>
  <si>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</si>
  <si>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</si>
  <si>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</si>
  <si>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</si>
  <si>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</si>
  <si>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</si>
  <si>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</si>
  <si>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</si>
  <si>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</si>
  <si>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</si>
  <si>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</si>
  <si>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</si>
  <si>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</si>
  <si>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</si>
  <si>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</si>
  <si>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</si>
  <si>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</si>
  <si>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</si>
  <si>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</si>
  <si>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</si>
  <si>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</si>
  <si>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</si>
  <si>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</si>
  <si>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</si>
  <si>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</si>
  <si>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</si>
  <si>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</si>
  <si>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</si>
  <si>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</si>
  <si>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</si>
  <si>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</si>
  <si>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</si>
  <si>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</si>
  <si>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</si>
  <si>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</si>
  <si>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</si>
  <si>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</si>
  <si>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</si>
  <si>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</si>
  <si>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</si>
  <si>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</si>
  <si>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</si>
  <si>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</si>
  <si>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</si>
  <si>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</si>
  <si>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</si>
  <si>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</si>
  <si>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</si>
  <si>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</si>
  <si>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</si>
  <si>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</si>
  <si>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</si>
  <si>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</si>
  <si>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</si>
  <si>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</si>
  <si>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</si>
  <si>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</si>
  <si>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</si>
  <si>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</si>
  <si>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</si>
  <si>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</si>
  <si>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</si>
  <si>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</si>
  <si>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</si>
  <si>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</si>
  <si>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</si>
  <si>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</si>
  <si>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</si>
  <si>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</si>
  <si>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</si>
  <si>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</si>
  <si>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</si>
  <si>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</si>
  <si>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</si>
  <si>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</si>
  <si>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</si>
  <si>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</si>
  <si>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</si>
  <si>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</si>
  <si>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</si>
  <si>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</si>
  <si>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</si>
  <si>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</si>
  <si>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</si>
  <si>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</si>
  <si>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</si>
  <si>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</si>
  <si>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</si>
  <si>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</si>
  <si>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</si>
  <si>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</si>
  <si>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</si>
  <si>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</si>
  <si>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</si>
  <si>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</si>
  <si>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</si>
  <si>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</si>
  <si>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</si>
  <si>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</si>
  <si>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</si>
  <si>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</si>
  <si>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</si>
  <si>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</si>
  <si>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</si>
  <si>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</si>
  <si>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</si>
  <si>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</si>
  <si>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</si>
  <si>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</si>
  <si>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</si>
  <si>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</si>
  <si>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</si>
  <si>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</si>
  <si>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</si>
  <si>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</si>
  <si>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</si>
  <si>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</si>
  <si>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</si>
  <si>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</si>
  <si>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</si>
  <si>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</si>
  <si>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</si>
  <si>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</si>
  <si>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</si>
  <si>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</si>
  <si>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</si>
  <si>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</si>
  <si>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</si>
  <si>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</si>
  <si>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</si>
  <si>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</si>
  <si>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</si>
  <si>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</si>
  <si>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</si>
  <si>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</si>
  <si>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</si>
  <si>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</si>
  <si>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</si>
  <si>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</si>
  <si>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</si>
  <si>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</si>
  <si>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</si>
  <si>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</si>
  <si>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</si>
  <si>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</si>
  <si>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</si>
  <si>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</si>
  <si>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</si>
  <si>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</si>
  <si>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</si>
  <si>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</si>
  <si>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</si>
  <si>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</si>
  <si>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</si>
  <si>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</si>
  <si>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</si>
  <si>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</si>
  <si>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</si>
  <si>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</si>
  <si>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</si>
  <si>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</si>
  <si>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</si>
  <si>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</si>
  <si>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</si>
  <si>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</si>
  <si>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</si>
  <si>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</si>
  <si>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</si>
  <si>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</si>
  <si>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</si>
  <si>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</si>
  <si>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</si>
  <si>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</si>
  <si>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</si>
  <si>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</si>
  <si>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</si>
  <si>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</si>
  <si>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</si>
  <si>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</si>
  <si>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</si>
  <si>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</si>
  <si>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</si>
  <si>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</si>
  <si>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</si>
  <si>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</si>
  <si>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</si>
  <si>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</si>
  <si>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</si>
  <si>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</si>
  <si>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</si>
  <si>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</si>
  <si>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</si>
  <si>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</si>
  <si>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</si>
  <si>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</si>
  <si>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</si>
  <si>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</si>
  <si>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</si>
  <si>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</si>
  <si>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</si>
  <si>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</si>
  <si>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</si>
  <si>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</si>
  <si>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</si>
  <si>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</si>
  <si>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</si>
  <si>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</si>
  <si>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</si>
  <si>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</si>
  <si>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</si>
  <si>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</si>
  <si>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</si>
  <si>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</si>
  <si>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</si>
  <si>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</si>
  <si>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</si>
  <si>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</si>
  <si>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</si>
  <si>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</si>
  <si>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</si>
  <si>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</si>
  <si>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</si>
  <si>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</si>
  <si>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</si>
  <si>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</si>
  <si>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</si>
  <si>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</si>
  <si>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</si>
  <si>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</si>
  <si>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</si>
  <si>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</si>
  <si>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</si>
  <si>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</si>
  <si>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</si>
  <si>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</si>
  <si>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</si>
  <si>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</si>
  <si>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</si>
  <si>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</si>
  <si>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</si>
  <si>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</si>
  <si>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</si>
  <si>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</si>
  <si>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</si>
  <si>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</si>
  <si>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</si>
  <si>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</si>
  <si>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</si>
  <si>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</si>
  <si>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</si>
  <si>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</si>
  <si>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</si>
  <si>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</si>
  <si>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</si>
  <si>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</si>
  <si>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</si>
  <si>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</si>
  <si>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</si>
  <si>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</si>
  <si>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</si>
  <si>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</si>
  <si>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</si>
  <si>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</si>
  <si>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</si>
  <si>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</si>
  <si>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</si>
  <si>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</si>
  <si>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</si>
  <si>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</si>
  <si>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</si>
  <si>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</si>
  <si>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</si>
  <si>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</si>
  <si>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</si>
  <si>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</si>
  <si>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</si>
  <si>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</si>
  <si>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</si>
  <si>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</si>
  <si>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</si>
  <si>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</si>
  <si>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</si>
  <si>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</si>
  <si>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</si>
  <si>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</si>
  <si>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</si>
  <si>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</si>
  <si>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</si>
  <si>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</si>
  <si>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</si>
  <si>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</si>
  <si>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</si>
  <si>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</si>
  <si>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</si>
  <si>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</si>
  <si>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</si>
  <si>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</si>
  <si>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</si>
  <si>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</si>
  <si>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</si>
  <si>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</si>
  <si>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</si>
  <si>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</si>
  <si>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</si>
  <si>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</si>
  <si>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</si>
  <si>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</si>
  <si>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</si>
  <si>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</si>
  <si>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</si>
  <si>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</si>
  <si>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</si>
  <si>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</si>
  <si>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</si>
  <si>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</si>
  <si>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</si>
  <si>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</si>
  <si>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</si>
  <si>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</si>
  <si>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</si>
  <si>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</si>
  <si>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</si>
  <si>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</si>
  <si>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</si>
  <si>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</si>
  <si>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</si>
  <si>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</si>
  <si>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</si>
  <si>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</si>
  <si>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</si>
  <si>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</si>
  <si>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</si>
  <si>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</si>
  <si>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</si>
  <si>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</si>
  <si>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</si>
  <si>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</si>
  <si>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</si>
  <si>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</si>
  <si>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</si>
  <si>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</si>
  <si>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</si>
  <si>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</si>
  <si>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</si>
  <si>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</si>
  <si>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</si>
  <si>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</si>
  <si>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</si>
  <si>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</si>
  <si>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</si>
  <si>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</si>
  <si>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</si>
  <si>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</si>
  <si>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</si>
  <si>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</si>
  <si>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</si>
  <si>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</si>
  <si>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</si>
  <si>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</si>
  <si>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</si>
  <si>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</si>
  <si>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</si>
  <si>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</si>
  <si>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</si>
  <si>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</si>
  <si>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</si>
  <si>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</si>
  <si>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</si>
  <si>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</si>
  <si>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</si>
  <si>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</si>
  <si>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</si>
  <si>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</si>
  <si>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</si>
  <si>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</si>
  <si>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</si>
  <si>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</si>
  <si>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</si>
  <si>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</si>
  <si>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</si>
  <si>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</si>
  <si>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</si>
  <si>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</si>
  <si>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</si>
  <si>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</si>
  <si>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</si>
  <si>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</si>
  <si>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</si>
  <si>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</si>
  <si>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</si>
  <si>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</si>
  <si>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</si>
  <si>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</si>
  <si>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</si>
  <si>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</si>
  <si>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</si>
  <si>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</si>
  <si>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</si>
  <si>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</si>
  <si>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</si>
  <si>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</si>
  <si>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</si>
  <si>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</si>
  <si>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</si>
  <si>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</si>
  <si>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</si>
  <si>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</si>
  <si>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</si>
  <si>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</si>
  <si>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</si>
  <si>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</si>
  <si>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</si>
  <si>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</si>
  <si>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</si>
  <si>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</si>
  <si>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</si>
  <si>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</si>
  <si>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</si>
  <si>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</si>
  <si>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</si>
  <si>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</si>
  <si>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</si>
  <si>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</si>
  <si>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</si>
  <si>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</si>
  <si>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</si>
  <si>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</si>
  <si>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</si>
  <si>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</si>
  <si>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</si>
  <si>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</si>
  <si>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</si>
  <si>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</si>
  <si>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</si>
  <si>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</si>
  <si>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</si>
  <si>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</si>
  <si>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</si>
  <si>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</si>
  <si>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</si>
  <si>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</si>
  <si>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</si>
  <si>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</si>
  <si>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</si>
  <si>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</si>
  <si>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</si>
  <si>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</si>
  <si>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</si>
  <si>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</si>
  <si>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</si>
  <si>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</si>
  <si>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</si>
  <si>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</si>
  <si>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</si>
  <si>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</si>
  <si>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</si>
  <si>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</si>
  <si>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</si>
  <si>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</si>
  <si>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</si>
  <si>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</si>
  <si>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</si>
  <si>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</si>
  <si>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</si>
  <si>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</si>
  <si>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</si>
  <si>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</si>
  <si>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</si>
  <si>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</si>
  <si>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</si>
  <si>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</si>
  <si>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</si>
  <si>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</si>
  <si>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</si>
  <si>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</si>
  <si>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</si>
  <si>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</si>
  <si>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</si>
  <si>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</si>
  <si>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</si>
  <si>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</si>
  <si>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</si>
  <si>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</si>
  <si>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</si>
  <si>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</si>
  <si>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</si>
  <si>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</si>
  <si>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</si>
  <si>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</si>
  <si>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</si>
  <si>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</si>
  <si>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</si>
  <si>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</si>
  <si>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</si>
  <si>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</si>
  <si>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</si>
  <si>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</si>
  <si>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</si>
  <si>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</si>
  <si>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</si>
  <si>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</si>
  <si>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</si>
  <si>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</si>
  <si>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</si>
  <si>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</si>
  <si>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</si>
  <si>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</si>
  <si>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</si>
  <si>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</si>
  <si>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</si>
  <si>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</si>
  <si>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</si>
  <si>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</si>
  <si>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</si>
  <si>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</si>
  <si>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</si>
  <si>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</si>
  <si>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</si>
  <si>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</si>
  <si>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</si>
  <si>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</si>
  <si>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</si>
  <si>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</si>
  <si>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</si>
  <si>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</si>
  <si>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</si>
  <si>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</si>
  <si>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</si>
  <si>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</si>
  <si>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</si>
  <si>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</si>
  <si>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</si>
  <si>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</si>
  <si>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</si>
  <si>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</si>
  <si>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</si>
  <si>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</si>
  <si>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</si>
  <si>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</si>
  <si>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</si>
  <si>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</si>
  <si>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</si>
  <si>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</si>
  <si>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</si>
  <si>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</si>
  <si>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</si>
  <si>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</si>
  <si>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</si>
  <si>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</si>
  <si>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</si>
  <si>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</si>
  <si>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</si>
  <si>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</si>
  <si>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</si>
  <si>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</si>
  <si>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</si>
  <si>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</si>
  <si>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</si>
  <si>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</si>
  <si>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</si>
  <si>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</si>
  <si>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</si>
  <si>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</si>
  <si>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</si>
  <si>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</si>
  <si>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</si>
  <si>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</si>
  <si>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</si>
  <si>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</si>
  <si>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</si>
  <si>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</si>
  <si>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</si>
  <si>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</si>
  <si>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</si>
  <si>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</si>
  <si>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</si>
  <si>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</si>
  <si>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</si>
  <si>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</si>
  <si>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</si>
  <si>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</si>
  <si>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</si>
  <si>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</si>
  <si>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</si>
  <si>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</si>
  <si>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</si>
  <si>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</si>
  <si>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</si>
  <si>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</si>
  <si>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</si>
  <si>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</si>
  <si>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</si>
  <si>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</si>
  <si>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</si>
  <si>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</si>
  <si>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</si>
  <si>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</si>
  <si>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</si>
  <si>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</si>
  <si>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</si>
  <si>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</si>
  <si>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</si>
  <si>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</si>
  <si>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</si>
  <si>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</si>
  <si>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</si>
  <si>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</si>
  <si>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</si>
  <si>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</si>
  <si>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</si>
  <si>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</si>
  <si>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</si>
  <si>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</si>
  <si>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</si>
  <si>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</si>
  <si>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</si>
  <si>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</si>
  <si>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</si>
  <si>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</si>
  <si>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</si>
  <si>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</si>
  <si>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</si>
  <si>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</si>
  <si>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</si>
  <si>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</si>
  <si>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</si>
  <si>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</si>
  <si>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</si>
  <si>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</si>
  <si>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</si>
  <si>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</si>
  <si>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</si>
  <si>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</si>
  <si>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</si>
  <si>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</si>
  <si>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</si>
  <si>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</si>
  <si>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</si>
  <si>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</si>
  <si>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</si>
  <si>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</si>
  <si>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</si>
  <si>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</si>
  <si>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</si>
  <si>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</si>
  <si>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</si>
  <si>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</si>
  <si>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</si>
  <si>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</si>
  <si>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</si>
  <si>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</si>
  <si>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</si>
  <si>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</si>
  <si>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</si>
  <si>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</si>
  <si>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</si>
  <si>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</si>
  <si>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</si>
  <si>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</si>
  <si>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</si>
  <si>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</si>
  <si>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</si>
  <si>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</si>
  <si>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</si>
  <si>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</si>
  <si>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</si>
  <si>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</si>
  <si>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</si>
  <si>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</si>
  <si>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</si>
  <si>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</si>
  <si>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</si>
  <si>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</si>
  <si>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</si>
  <si>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</si>
  <si>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</si>
  <si>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</si>
  <si>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</si>
  <si>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</si>
  <si>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</si>
  <si>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</si>
  <si>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</si>
  <si>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</si>
  <si>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</si>
  <si>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</si>
  <si>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</si>
  <si>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</si>
  <si>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</si>
  <si>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</si>
  <si>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</si>
  <si>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</si>
  <si>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</si>
  <si>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</si>
  <si>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</si>
  <si>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</si>
  <si>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</si>
  <si>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</si>
  <si>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</si>
  <si>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</si>
  <si>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</si>
  <si>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</si>
  <si>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</si>
  <si>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</si>
  <si>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</si>
  <si>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</si>
  <si>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</si>
  <si>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</si>
  <si>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</si>
  <si>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</si>
  <si>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</si>
  <si>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</si>
  <si>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</si>
  <si>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</si>
  <si>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</si>
  <si>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</si>
  <si>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</si>
  <si>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</si>
  <si>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</si>
  <si>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</si>
  <si>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</si>
  <si>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</si>
  <si>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</si>
  <si>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</si>
  <si>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</si>
  <si>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</si>
  <si>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</si>
  <si>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</si>
  <si>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</si>
  <si>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</si>
  <si>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</si>
  <si>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</si>
  <si>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</si>
  <si>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</si>
  <si>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</si>
  <si>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</si>
  <si>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</si>
  <si>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</si>
  <si>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</si>
  <si>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</si>
  <si>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</si>
  <si>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</si>
  <si>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</si>
  <si>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</si>
  <si>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</si>
  <si>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</si>
  <si>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</si>
  <si>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</si>
  <si>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</si>
  <si>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</si>
  <si>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</si>
  <si>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</si>
  <si>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</si>
  <si>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</si>
  <si>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</si>
  <si>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</si>
  <si>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</si>
  <si>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</si>
  <si>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</si>
  <si>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</si>
  <si>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</si>
  <si>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</si>
  <si>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</si>
  <si>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</si>
  <si>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</si>
  <si>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</si>
  <si>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</si>
  <si>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</si>
  <si>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</si>
  <si>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</si>
  <si>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</si>
  <si>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</si>
  <si>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</si>
  <si>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</si>
  <si>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</si>
  <si>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</si>
  <si>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</si>
  <si>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</si>
  <si>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</si>
  <si>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</si>
  <si>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</si>
  <si>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</si>
  <si>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</si>
  <si>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</si>
  <si>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</si>
  <si>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</si>
  <si>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</si>
  <si>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</si>
  <si>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</si>
  <si>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</si>
  <si>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</si>
  <si>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</si>
  <si>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</si>
  <si>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</si>
  <si>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</si>
  <si>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</si>
  <si>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</si>
  <si>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</si>
  <si>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</si>
  <si>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</si>
  <si>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</si>
  <si>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</si>
  <si>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</si>
  <si>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</si>
  <si>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</si>
  <si>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</si>
  <si>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</si>
  <si>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</si>
  <si>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</si>
  <si>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</si>
  <si>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</si>
  <si>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</si>
  <si>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</si>
  <si>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</si>
  <si>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</si>
  <si>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</si>
  <si>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</si>
  <si>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</si>
  <si>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</si>
  <si>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</si>
  <si>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</si>
  <si>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</si>
  <si>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</si>
  <si>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</si>
  <si>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</si>
  <si>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</si>
  <si>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</si>
  <si>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</si>
  <si>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</si>
  <si>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</si>
  <si>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</si>
  <si>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</si>
  <si>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</si>
  <si>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</si>
  <si>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</si>
  <si>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</si>
  <si>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</si>
  <si>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</si>
  <si>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</si>
  <si>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</si>
  <si>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</si>
  <si>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</si>
  <si>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</si>
  <si>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</si>
  <si>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</si>
  <si>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</si>
  <si>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</si>
  <si>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</si>
  <si>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</si>
  <si>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</si>
  <si>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</si>
  <si>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</si>
  <si>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</si>
  <si>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</si>
  <si>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</si>
  <si>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</si>
  <si>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</si>
  <si>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</si>
  <si>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</si>
  <si>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</si>
  <si>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</si>
  <si>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</si>
  <si>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</si>
  <si>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</si>
  <si>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</si>
  <si>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</si>
  <si>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</si>
  <si>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</si>
  <si>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</si>
  <si>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</si>
  <si>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</si>
  <si>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</si>
  <si>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</si>
  <si>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</si>
  <si>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</si>
  <si>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</si>
  <si>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</si>
  <si>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</si>
  <si>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</si>
  <si>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</si>
  <si>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</si>
  <si>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</si>
  <si>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</si>
  <si>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</si>
  <si>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</si>
  <si>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</si>
  <si>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</si>
  <si>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</si>
  <si>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</si>
  <si>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</si>
  <si>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</si>
  <si>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</si>
  <si>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</si>
  <si>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</si>
  <si>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</si>
  <si>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</si>
  <si>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</si>
  <si>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</si>
  <si>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</si>
  <si>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</si>
  <si>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</si>
  <si>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</si>
  <si>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</si>
  <si>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</si>
  <si>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</si>
  <si>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</si>
  <si>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</si>
  <si>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</si>
  <si>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</si>
  <si>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</si>
  <si>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</si>
  <si>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</si>
  <si>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</si>
  <si>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</si>
  <si>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</si>
  <si>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</si>
  <si>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</si>
  <si>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</si>
  <si>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</si>
  <si>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</si>
  <si>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</si>
  <si>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</si>
  <si>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</si>
  <si>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</si>
  <si>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</si>
  <si>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</si>
  <si>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</si>
  <si>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</si>
  <si>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</si>
  <si>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</si>
  <si>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</si>
  <si>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</si>
  <si>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</si>
  <si>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</si>
  <si>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</si>
  <si>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</si>
  <si>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</si>
  <si>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</si>
  <si>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</si>
  <si>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</si>
  <si>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</si>
  <si>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</si>
  <si>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</si>
  <si>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</si>
  <si>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</si>
  <si>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</si>
  <si>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</si>
  <si>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</si>
  <si>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</si>
  <si>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</si>
  <si>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</si>
  <si>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</si>
  <si>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</si>
  <si>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</si>
  <si>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</si>
  <si>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</si>
  <si>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</si>
  <si>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</si>
  <si>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</si>
  <si>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</si>
  <si>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</si>
  <si>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</si>
  <si>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</si>
  <si>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</si>
  <si>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</si>
  <si>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</si>
  <si>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</si>
  <si>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</si>
  <si>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</si>
  <si>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</si>
  <si>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</si>
  <si>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</si>
  <si>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</si>
  <si>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</si>
  <si>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</si>
  <si>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</si>
  <si>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</si>
  <si>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</si>
  <si>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</si>
  <si>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</si>
  <si>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</si>
  <si>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</si>
  <si>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</si>
  <si>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</si>
  <si>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</si>
  <si>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</si>
  <si>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</si>
  <si>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</si>
  <si>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</si>
  <si>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</si>
  <si>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</si>
  <si>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</si>
  <si>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</si>
  <si>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</si>
  <si>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</si>
  <si>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</si>
  <si>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</si>
  <si>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</si>
  <si>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</si>
  <si>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</si>
  <si>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</si>
  <si>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</si>
  <si>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</si>
  <si>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</si>
  <si>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</si>
  <si>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</si>
  <si>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</si>
  <si>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</si>
  <si>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</si>
  <si>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</si>
  <si>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</si>
  <si>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</si>
  <si>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</si>
  <si>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</si>
  <si>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</si>
  <si>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</si>
  <si>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</si>
  <si>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</si>
  <si>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</si>
  <si>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</si>
  <si>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</si>
  <si>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</si>
  <si>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</si>
  <si>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</si>
  <si>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</si>
  <si>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</si>
  <si>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</si>
  <si>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</si>
  <si>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</si>
  <si>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</si>
  <si>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</si>
  <si>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</si>
  <si>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</si>
  <si>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</si>
  <si>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</si>
  <si>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</si>
  <si>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</si>
  <si>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</si>
  <si>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</si>
  <si>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</si>
  <si>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</si>
  <si>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</si>
  <si>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</si>
  <si>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</si>
  <si>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</si>
  <si>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</si>
  <si>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</si>
  <si>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</si>
  <si>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</si>
  <si>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</si>
  <si>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</si>
  <si>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</si>
  <si>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</si>
  <si>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</si>
  <si>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</si>
  <si>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</si>
  <si>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</si>
  <si>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</si>
  <si>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</si>
  <si>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</si>
  <si>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</si>
  <si>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</si>
  <si>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</si>
  <si>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</si>
  <si>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</si>
  <si>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</si>
  <si>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</si>
  <si>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</si>
  <si>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</si>
  <si>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</si>
  <si>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</si>
  <si>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</si>
  <si>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</si>
  <si>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</si>
  <si>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</si>
  <si>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</si>
  <si>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</si>
  <si>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</si>
  <si>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</si>
  <si>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</si>
  <si>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</si>
  <si>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</si>
  <si>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</si>
  <si>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</si>
  <si>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</si>
  <si>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</si>
  <si>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</si>
  <si>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</si>
  <si>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</si>
  <si>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</si>
  <si>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</si>
  <si>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</si>
  <si>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</si>
  <si>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</si>
  <si>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</si>
  <si>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</si>
  <si>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</si>
  <si>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</si>
  <si>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</si>
  <si>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</si>
  <si>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</si>
  <si>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</si>
  <si>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</si>
  <si>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</si>
  <si>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</si>
  <si>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</si>
  <si>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</si>
  <si>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</si>
  <si>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</si>
  <si>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</si>
  <si>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</si>
  <si>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</si>
  <si>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</si>
  <si>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</si>
  <si>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</si>
  <si>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</si>
  <si>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</si>
  <si>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</si>
  <si>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</si>
  <si>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</si>
  <si>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</si>
  <si>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</si>
  <si>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</si>
  <si>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</si>
  <si>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</si>
  <si>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</si>
  <si>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</si>
  <si>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</si>
  <si>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</si>
  <si>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</si>
  <si>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</si>
  <si>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</si>
  <si>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</si>
  <si>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</si>
  <si>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</si>
  <si>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</si>
  <si>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</si>
  <si>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</si>
  <si>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</si>
  <si>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</si>
  <si>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</si>
  <si>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</si>
  <si>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</si>
  <si>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</si>
  <si>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</si>
  <si>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</si>
  <si>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</si>
  <si>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</si>
  <si>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</si>
  <si>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</si>
  <si>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</si>
  <si>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</si>
  <si>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</si>
  <si>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</si>
  <si>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</si>
  <si>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</si>
  <si>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</si>
  <si>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</si>
  <si>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</si>
  <si>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</si>
  <si>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</si>
  <si>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</si>
  <si>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</si>
  <si>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</si>
  <si>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</si>
  <si>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</si>
  <si>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</si>
  <si>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</si>
  <si>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</si>
  <si>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</si>
  <si>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</si>
  <si>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</si>
  <si>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</si>
  <si>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</si>
  <si>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</si>
  <si>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</si>
  <si>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</si>
  <si>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</si>
  <si>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</si>
  <si>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</si>
  <si>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</si>
  <si>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</si>
  <si>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</si>
  <si>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</si>
  <si>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</si>
  <si>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</si>
  <si>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</si>
  <si>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</si>
  <si>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</si>
  <si>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</si>
  <si>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</si>
  <si>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</si>
  <si>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</si>
  <si>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</si>
  <si>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</si>
  <si>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</si>
  <si>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</si>
  <si>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</si>
  <si>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</si>
  <si>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</si>
  <si>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</si>
  <si>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</si>
  <si>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</si>
  <si>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</si>
  <si>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</si>
  <si>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</si>
  <si>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</si>
  <si>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</si>
  <si>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</si>
  <si>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</si>
  <si>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</si>
  <si>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</si>
  <si>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</si>
  <si>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</si>
  <si>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</si>
  <si>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</si>
  <si>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</si>
  <si>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</si>
  <si>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</si>
  <si>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</si>
  <si>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</si>
  <si>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</si>
  <si>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</si>
  <si>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</si>
  <si>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</si>
  <si>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</si>
  <si>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</si>
  <si>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</si>
  <si>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</si>
  <si>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</si>
  <si>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</si>
  <si>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</si>
  <si>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</si>
  <si>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</si>
  <si>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</si>
  <si>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</si>
  <si>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</si>
  <si>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</si>
  <si>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</si>
  <si>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</si>
  <si>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</si>
  <si>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</si>
  <si>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</si>
  <si>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</si>
  <si>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</si>
  <si>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</si>
  <si>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</si>
  <si>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</si>
  <si>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</si>
  <si>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</si>
  <si>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</si>
  <si>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</si>
  <si>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</si>
  <si>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</si>
  <si>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</si>
  <si>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</si>
  <si>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</si>
  <si>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</si>
  <si>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</si>
  <si>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</si>
  <si>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</si>
  <si>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</si>
  <si>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</si>
  <si>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</si>
  <si>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</si>
  <si>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</si>
  <si>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</si>
  <si>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</si>
  <si>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</si>
  <si>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</si>
  <si>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</si>
  <si>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</si>
  <si>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</si>
  <si>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</si>
  <si>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</si>
  <si>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</si>
  <si>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</si>
  <si>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</si>
  <si>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</si>
  <si>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</si>
  <si>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</si>
  <si>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</si>
  <si>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</si>
  <si>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</si>
  <si>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</si>
  <si>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</si>
  <si>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</si>
  <si>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</si>
  <si>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</si>
  <si>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</si>
  <si>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</si>
  <si>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</si>
  <si>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</si>
  <si>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</si>
  <si>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</si>
  <si>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</si>
  <si>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</si>
  <si>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</si>
  <si>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</si>
  <si>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</si>
  <si>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</si>
  <si>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</si>
  <si>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</si>
  <si>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</si>
  <si>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</si>
  <si>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</si>
  <si>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</si>
  <si>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</si>
  <si>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</si>
  <si>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</si>
  <si>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</si>
  <si>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</si>
  <si>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</si>
  <si>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</si>
  <si>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</si>
  <si>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</si>
  <si>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</si>
  <si>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</si>
  <si>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</si>
  <si>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</si>
  <si>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</si>
  <si>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</si>
  <si>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</si>
  <si>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</si>
  <si>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</si>
  <si>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</si>
  <si>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</si>
  <si>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</si>
  <si>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</si>
  <si>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</si>
  <si>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</si>
  <si>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</si>
  <si>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</si>
  <si>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</si>
  <si>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</si>
  <si>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</si>
  <si>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</si>
  <si>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</si>
  <si>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</si>
  <si>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</si>
  <si>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</si>
  <si>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</si>
  <si>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</si>
  <si>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</si>
  <si>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</si>
  <si>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</si>
  <si>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</si>
  <si>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</si>
  <si>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</si>
  <si>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</si>
  <si>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</si>
  <si>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</si>
  <si>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</si>
  <si>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</si>
  <si>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</si>
  <si>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</si>
  <si>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</si>
  <si>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</si>
  <si>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</si>
  <si>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</si>
  <si>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</si>
  <si>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</si>
  <si>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</si>
  <si>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</si>
  <si>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</si>
  <si>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</si>
  <si>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</si>
  <si>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</si>
  <si>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</si>
  <si>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</si>
  <si>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</si>
  <si>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</si>
  <si>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</si>
  <si>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</si>
  <si>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</si>
  <si>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</si>
  <si>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</si>
  <si>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</si>
  <si>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</si>
  <si>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</si>
  <si>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</si>
  <si>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</si>
  <si>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</si>
  <si>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</si>
  <si>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</si>
  <si>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</si>
  <si>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</si>
  <si>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</si>
  <si>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</si>
  <si>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</si>
  <si>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</si>
  <si>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</si>
  <si>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</si>
  <si>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</si>
  <si>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</si>
  <si>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</si>
  <si>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</si>
  <si>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</si>
  <si>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</si>
  <si>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</si>
  <si>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</si>
  <si>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</si>
  <si>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</si>
  <si>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</si>
  <si>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</si>
  <si>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</si>
  <si>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</si>
  <si>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</si>
  <si>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</si>
  <si>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</si>
  <si>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</si>
  <si>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</si>
  <si>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</si>
  <si>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</si>
  <si>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</si>
  <si>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</si>
  <si>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</si>
  <si>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</si>
  <si>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</si>
  <si>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</si>
  <si>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</si>
  <si>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</si>
  <si>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</si>
  <si>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</si>
  <si>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</si>
  <si>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</si>
  <si>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</si>
  <si>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</si>
  <si>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</si>
  <si>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</si>
  <si>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</si>
  <si>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</si>
  <si>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</si>
  <si>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</si>
  <si>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</si>
  <si>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</si>
  <si>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</si>
  <si>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</si>
  <si>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</si>
  <si>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</si>
  <si>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</si>
  <si>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</si>
  <si>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</si>
  <si>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</si>
  <si>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</si>
  <si>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</si>
  <si>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</si>
  <si>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</si>
  <si>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</si>
  <si>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</si>
  <si>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</si>
  <si>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</si>
  <si>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</si>
  <si>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</si>
  <si>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</si>
  <si>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</si>
  <si>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</si>
  <si>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</si>
  <si>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</si>
  <si>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</si>
  <si>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</si>
  <si>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</si>
  <si>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</si>
  <si>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</si>
  <si>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</si>
  <si>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</si>
  <si>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</si>
  <si>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</si>
  <si>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</si>
  <si>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</si>
  <si>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</si>
  <si>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</si>
  <si>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</si>
  <si>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</si>
  <si>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</si>
  <si>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</si>
  <si>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</si>
  <si>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</si>
  <si>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</si>
  <si>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</si>
  <si>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</si>
  <si>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</si>
  <si>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</si>
  <si>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</si>
  <si>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</si>
  <si>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</si>
  <si>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</si>
  <si>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</si>
  <si>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</si>
  <si>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</si>
  <si>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</si>
  <si>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</si>
  <si>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</si>
  <si>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</si>
  <si>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</si>
  <si>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</si>
  <si>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</si>
  <si>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</si>
  <si>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</si>
  <si>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</si>
  <si>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</si>
  <si>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</si>
  <si>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</si>
  <si>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</si>
  <si>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</si>
  <si>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</si>
  <si>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</si>
  <si>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</si>
  <si>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</si>
  <si>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</si>
  <si>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</si>
  <si>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</si>
  <si>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</si>
  <si>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</si>
  <si>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</si>
  <si>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</si>
  <si>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</si>
  <si>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</si>
  <si>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</si>
  <si>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</si>
  <si>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</si>
  <si>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</si>
  <si>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</si>
  <si>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</si>
  <si>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</si>
  <si>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</si>
  <si>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</si>
  <si>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</si>
  <si>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</si>
  <si>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</si>
  <si>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</si>
  <si>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</si>
  <si>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</si>
  <si>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</si>
  <si>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</si>
  <si>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</si>
  <si>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</si>
  <si>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</si>
  <si>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</si>
  <si>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</si>
  <si>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</si>
  <si>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</si>
  <si>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</si>
  <si>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</si>
  <si>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</si>
  <si>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</si>
  <si>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</si>
  <si>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</si>
  <si>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</si>
  <si>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</si>
  <si>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</si>
  <si>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</si>
  <si>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</si>
  <si>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</si>
  <si>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</si>
  <si>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</si>
  <si>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</si>
  <si>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</si>
  <si>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</si>
  <si>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</si>
  <si>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</si>
  <si>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</si>
  <si>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</si>
  <si>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</si>
  <si>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</si>
  <si>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</si>
  <si>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</si>
  <si>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</si>
  <si>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</si>
  <si>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</si>
  <si>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</si>
  <si>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</si>
  <si>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</si>
  <si>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</si>
  <si>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</si>
  <si>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</si>
  <si>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</si>
  <si>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</si>
  <si>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</si>
  <si>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</si>
  <si>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</si>
  <si>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</si>
  <si>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</si>
  <si>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</si>
  <si>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</si>
  <si>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</si>
  <si>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</si>
  <si>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</si>
  <si>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</si>
  <si>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</si>
  <si>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</si>
  <si>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</si>
  <si>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</si>
  <si>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</si>
  <si>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</si>
  <si>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</si>
  <si>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</si>
  <si>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</si>
  <si>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</si>
  <si>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</si>
  <si>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</si>
  <si>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</si>
  <si>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</si>
  <si>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</si>
  <si>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</si>
  <si>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</si>
  <si>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</si>
  <si>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</si>
  <si>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</si>
  <si>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</si>
  <si>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</si>
  <si>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</si>
  <si>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</si>
  <si>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</si>
  <si>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</si>
  <si>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</si>
  <si>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</si>
  <si>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</si>
  <si>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</si>
  <si>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</si>
  <si>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</si>
  <si>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</si>
  <si>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</si>
  <si>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</si>
  <si>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</si>
  <si>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</si>
  <si>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</si>
  <si>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</si>
  <si>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</si>
  <si>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</si>
  <si>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</si>
  <si>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</si>
  <si>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</si>
  <si>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</si>
  <si>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</si>
  <si>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</si>
  <si>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</si>
  <si>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</si>
  <si>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</si>
  <si>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</si>
  <si>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</si>
  <si>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</si>
  <si>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</si>
  <si>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</si>
  <si>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</si>
  <si>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</si>
  <si>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</si>
  <si>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</si>
  <si>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</si>
  <si>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</si>
  <si>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</si>
  <si>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</si>
  <si>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</si>
  <si>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</si>
  <si>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</si>
  <si>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</si>
  <si>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</si>
  <si>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</si>
  <si>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</si>
  <si>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</si>
  <si>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</si>
  <si>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</si>
  <si>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</si>
  <si>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</si>
  <si>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</si>
  <si>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</si>
  <si>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</si>
  <si>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</si>
  <si>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</si>
  <si>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</si>
  <si>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</si>
  <si>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</si>
  <si>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</si>
  <si>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</si>
  <si>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</si>
  <si>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</si>
  <si>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</si>
  <si>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</si>
  <si>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</si>
  <si>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</si>
  <si>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</si>
  <si>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</si>
  <si>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</si>
  <si>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</si>
  <si>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</si>
  <si>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</si>
  <si>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</si>
  <si>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</si>
  <si>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</si>
  <si>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</si>
  <si>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</si>
  <si>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</si>
  <si>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</si>
  <si>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</si>
  <si>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</si>
  <si>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</si>
  <si>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</si>
  <si>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</si>
  <si>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</si>
  <si>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</si>
  <si>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</si>
  <si>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</si>
  <si>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</si>
  <si>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</si>
  <si>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</si>
  <si>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</si>
  <si>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</si>
  <si>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</si>
  <si>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</si>
  <si>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</si>
  <si>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</si>
  <si>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</si>
  <si>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</si>
  <si>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</si>
  <si>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</si>
  <si>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</si>
  <si>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</si>
  <si>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</si>
  <si>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</si>
  <si>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</si>
  <si>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</si>
  <si>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</si>
  <si>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</si>
  <si>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</si>
  <si>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</si>
  <si>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</si>
  <si>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</si>
  <si>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</si>
  <si>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</si>
  <si>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</si>
  <si>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</si>
  <si>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</si>
  <si>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</si>
  <si>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</si>
  <si>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</si>
  <si>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</si>
  <si>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</si>
  <si>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</si>
  <si>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</si>
  <si>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</si>
  <si>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</si>
  <si>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</si>
  <si>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</si>
  <si>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</si>
  <si>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</si>
  <si>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</si>
  <si>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</si>
  <si>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</si>
  <si>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</si>
  <si>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</si>
  <si>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</si>
  <si>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</si>
  <si>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</si>
  <si>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</si>
  <si>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</si>
  <si>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</si>
  <si>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</si>
  <si>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</si>
  <si>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</si>
  <si>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</si>
  <si>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</si>
  <si>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</si>
  <si>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</si>
  <si>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</si>
  <si>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</si>
  <si>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</si>
  <si>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</si>
  <si>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</si>
  <si>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</si>
  <si>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</si>
  <si>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</si>
  <si>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</si>
  <si>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</si>
  <si>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</si>
  <si>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</si>
  <si>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</si>
  <si>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</si>
  <si>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</si>
  <si>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</si>
  <si>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</si>
  <si>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</si>
  <si>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</si>
  <si>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</si>
  <si>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</si>
  <si>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</si>
  <si>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</si>
  <si>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</si>
  <si>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</si>
  <si>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</si>
  <si>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</si>
  <si>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</si>
  <si>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</si>
  <si>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</si>
  <si>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</si>
  <si>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</si>
  <si>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</si>
  <si>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</si>
  <si>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</si>
  <si>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</si>
  <si>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</si>
  <si>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</si>
  <si>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</si>
  <si>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</si>
  <si>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</si>
  <si>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</si>
  <si>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</si>
  <si>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</si>
  <si>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</si>
  <si>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</si>
  <si>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</si>
  <si>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</si>
  <si>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</si>
  <si>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</si>
  <si>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</si>
  <si>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</si>
  <si>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</si>
  <si>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</si>
  <si>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</si>
  <si>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</si>
  <si>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</si>
  <si>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</si>
  <si>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</si>
  <si>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</si>
  <si>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</si>
  <si>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</si>
  <si>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</si>
  <si>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</si>
  <si>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</si>
  <si>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</si>
  <si>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</si>
  <si>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</si>
  <si>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</si>
  <si>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</si>
  <si>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</si>
  <si>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</si>
  <si>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</si>
  <si>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</si>
  <si>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</si>
  <si>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</si>
  <si>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</si>
  <si>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</si>
  <si>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</si>
  <si>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</si>
  <si>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</si>
  <si>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</si>
  <si>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</si>
  <si>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</si>
  <si>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</si>
  <si>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</si>
  <si>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</si>
  <si>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</si>
  <si>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</si>
  <si>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</si>
  <si>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</si>
  <si>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</si>
  <si>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</si>
  <si>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</si>
  <si>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</si>
  <si>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</si>
  <si>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</si>
  <si>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</si>
  <si>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</si>
  <si>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</si>
  <si>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</si>
  <si>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</si>
  <si>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</si>
  <si>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</si>
  <si>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</si>
  <si>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</si>
  <si>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</si>
  <si>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</si>
  <si>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</si>
  <si>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</si>
  <si>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</si>
  <si>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</si>
  <si>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</si>
  <si>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</si>
  <si>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</si>
  <si>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</si>
  <si>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</si>
  <si>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</si>
  <si>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</si>
  <si>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</si>
  <si>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</si>
  <si>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</si>
  <si>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</si>
  <si>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</si>
  <si>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</si>
  <si>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</si>
  <si>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</si>
  <si>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</si>
  <si>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</si>
  <si>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</si>
  <si>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</si>
  <si>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</si>
  <si>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</si>
  <si>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</si>
  <si>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</si>
  <si>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</si>
  <si>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</si>
  <si>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</si>
  <si>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</si>
  <si>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</si>
  <si>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</si>
  <si>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</si>
  <si>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</si>
  <si>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</si>
  <si>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</si>
  <si>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</si>
  <si>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</si>
  <si>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</si>
  <si>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</si>
  <si>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</si>
  <si>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</si>
  <si>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</si>
  <si>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</si>
  <si>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</si>
  <si>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</si>
  <si>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</si>
  <si>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</si>
  <si>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</si>
  <si>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</si>
  <si>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</si>
  <si>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</si>
  <si>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</si>
  <si>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</si>
  <si>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</si>
  <si>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</si>
  <si>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</si>
  <si>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</si>
  <si>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</si>
  <si>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</si>
  <si>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</si>
  <si>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</si>
  <si>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</si>
  <si>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</si>
  <si>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</si>
  <si>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</si>
  <si>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</si>
  <si>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</si>
  <si>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</si>
  <si>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</si>
  <si>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</si>
  <si>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</si>
  <si>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</si>
  <si>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</si>
  <si>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</si>
  <si>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</si>
  <si>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</si>
  <si>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</si>
  <si>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</si>
  <si>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</si>
  <si>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</si>
  <si>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</si>
  <si>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</si>
  <si>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</si>
  <si>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</si>
  <si>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</si>
  <si>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</si>
  <si>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</si>
  <si>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</si>
  <si>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</si>
  <si>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</si>
  <si>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</si>
  <si>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</si>
  <si>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</si>
  <si>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</si>
  <si>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</si>
  <si>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</si>
  <si>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</si>
  <si>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</si>
  <si>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</si>
  <si>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</si>
  <si>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</si>
  <si>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</si>
  <si>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</si>
  <si>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</si>
  <si>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</si>
  <si>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</si>
  <si>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</si>
  <si>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</si>
  <si>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</si>
  <si>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</si>
  <si>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</si>
  <si>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</si>
  <si>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</si>
  <si>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</si>
  <si>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</si>
  <si>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</si>
  <si>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</si>
  <si>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</si>
  <si>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</si>
  <si>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</si>
  <si>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</si>
  <si>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</si>
  <si>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</si>
  <si>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</si>
  <si>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</si>
  <si>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</si>
  <si>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</si>
  <si>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</si>
  <si>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</si>
  <si>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</si>
  <si>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</si>
  <si>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</si>
  <si>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</si>
  <si>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</si>
  <si>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</si>
  <si>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</si>
  <si>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</si>
  <si>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</si>
  <si>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</si>
  <si>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</si>
  <si>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</si>
  <si>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</si>
  <si>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</si>
  <si>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</si>
  <si>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</si>
  <si>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</si>
  <si>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</si>
  <si>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</si>
  <si>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</si>
  <si>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</si>
  <si>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</si>
  <si>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</si>
  <si>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</si>
  <si>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</si>
  <si>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</si>
  <si>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</si>
  <si>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</si>
  <si>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</si>
  <si>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</si>
  <si>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</si>
  <si>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</si>
  <si>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</si>
  <si>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</si>
  <si>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</si>
  <si>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</si>
  <si>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</si>
  <si>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</si>
  <si>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</si>
  <si>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</si>
  <si>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</si>
  <si>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</si>
  <si>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</si>
  <si>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</si>
  <si>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</si>
  <si>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</si>
  <si>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</si>
  <si>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</si>
  <si>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</si>
  <si>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</si>
  <si>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</si>
  <si>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</si>
  <si>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</si>
  <si>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</si>
  <si>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</si>
  <si>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</si>
  <si>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</si>
  <si>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</si>
  <si>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</si>
  <si>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</si>
  <si>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</si>
  <si>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</si>
  <si>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</si>
  <si>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</si>
  <si>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</si>
  <si>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</si>
  <si>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</si>
  <si>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</si>
  <si>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</si>
  <si>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</si>
  <si>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</si>
  <si>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</si>
  <si>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</si>
  <si>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</si>
  <si>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</si>
  <si>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</si>
  <si>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</si>
  <si>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</si>
  <si>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</si>
  <si>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</si>
  <si>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</si>
  <si>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</si>
  <si>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</si>
  <si>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</si>
  <si>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</si>
  <si>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</si>
  <si>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</si>
  <si>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</si>
  <si>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</si>
  <si>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</si>
  <si>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</si>
  <si>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</si>
  <si>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</si>
  <si>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</si>
  <si>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</si>
  <si>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</si>
  <si>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</si>
  <si>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</si>
  <si>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</si>
  <si>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</si>
  <si>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</si>
  <si>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</si>
  <si>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</si>
  <si>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</si>
  <si>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</si>
  <si>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</si>
  <si>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</si>
  <si>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</si>
  <si>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</si>
  <si>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</si>
  <si>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</si>
  <si>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</si>
  <si>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</si>
  <si>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</si>
  <si>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</si>
  <si>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</si>
  <si>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</si>
  <si>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</si>
  <si>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</si>
  <si>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</si>
  <si>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</si>
  <si>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</si>
  <si>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</si>
  <si>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</si>
  <si>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</si>
  <si>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</si>
  <si>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</si>
  <si>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</si>
  <si>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</si>
  <si>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</si>
  <si>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</si>
  <si>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</si>
  <si>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</si>
  <si>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</si>
  <si>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</si>
  <si>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</si>
  <si>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</si>
  <si>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</si>
  <si>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</si>
  <si>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</si>
  <si>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</si>
  <si>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</si>
  <si>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</si>
  <si>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</si>
  <si>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</si>
  <si>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</si>
  <si>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</si>
  <si>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</si>
  <si>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</si>
  <si>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</si>
  <si>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</si>
  <si>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</si>
  <si>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</si>
  <si>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</si>
  <si>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</si>
  <si>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</si>
  <si>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</si>
  <si>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</si>
  <si>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</si>
  <si>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</si>
  <si>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</si>
  <si>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</si>
  <si>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</si>
  <si>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</si>
  <si>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</si>
  <si>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</si>
  <si>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</si>
  <si>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</si>
  <si>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</si>
  <si>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</si>
  <si>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</si>
  <si>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</si>
  <si>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</si>
  <si>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</si>
  <si>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</si>
  <si>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</si>
  <si>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</si>
  <si>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</si>
  <si>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</si>
  <si>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</si>
  <si>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</si>
  <si>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</si>
  <si>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</si>
  <si>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</si>
  <si>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</si>
  <si>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</si>
  <si>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</si>
  <si>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</si>
  <si>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</si>
  <si>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</si>
  <si>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</si>
  <si>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</si>
  <si>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</si>
  <si>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</si>
  <si>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</si>
  <si>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</si>
  <si>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</si>
  <si>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</si>
  <si>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</si>
  <si>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</si>
  <si>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</si>
  <si>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</si>
  <si>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</si>
  <si>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</si>
  <si>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</si>
  <si>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</si>
  <si>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</si>
  <si>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</si>
  <si>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</si>
  <si>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</si>
  <si>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</si>
  <si>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</si>
  <si>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</si>
  <si>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</si>
  <si>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</si>
  <si>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</si>
  <si>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</si>
  <si>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</si>
  <si>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</si>
  <si>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</si>
  <si>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</si>
  <si>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</si>
  <si>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</si>
  <si>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</si>
  <si>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</si>
  <si>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</si>
  <si>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</si>
  <si>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</si>
  <si>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</si>
  <si>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</si>
  <si>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</si>
  <si>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</si>
  <si>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</si>
  <si>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</si>
  <si>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</si>
  <si>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</si>
  <si>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</si>
  <si>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</si>
  <si>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</si>
  <si>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</si>
  <si>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</si>
  <si>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</si>
  <si>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</si>
  <si>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</si>
  <si>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</si>
  <si>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</si>
  <si>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</si>
  <si>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</si>
  <si>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</si>
  <si>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</si>
  <si>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</si>
  <si>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</si>
  <si>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</si>
  <si>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</si>
  <si>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</si>
  <si>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</si>
  <si>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</si>
  <si>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</si>
  <si>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</si>
  <si>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</si>
  <si>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</si>
  <si>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</si>
  <si>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</si>
  <si>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</si>
  <si>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</si>
  <si>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</si>
  <si>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</si>
  <si>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</si>
  <si>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</si>
  <si>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</si>
  <si>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</si>
  <si>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</si>
  <si>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</si>
  <si>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</si>
  <si>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</si>
  <si>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</si>
  <si>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</si>
  <si>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</si>
  <si>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</si>
  <si>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</si>
  <si>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</si>
  <si>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</si>
  <si>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</si>
  <si>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</si>
  <si>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</si>
  <si>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</si>
  <si>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</si>
  <si>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</si>
  <si>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</si>
  <si>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</si>
  <si>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</si>
  <si>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</si>
  <si>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</si>
  <si>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</si>
  <si>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</si>
  <si>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</si>
  <si>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</si>
  <si>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</si>
  <si>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</si>
  <si>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</si>
  <si>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</si>
  <si>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</si>
  <si>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</si>
  <si>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</si>
  <si>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</si>
  <si>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</si>
  <si>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</si>
  <si>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</si>
  <si>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</si>
  <si>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</si>
  <si>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</si>
  <si>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</si>
  <si>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</si>
  <si>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</si>
  <si>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</si>
  <si>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</si>
  <si>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</si>
  <si>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</si>
  <si>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</si>
  <si>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</si>
  <si>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</si>
  <si>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</si>
  <si>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</si>
  <si>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</si>
  <si>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</si>
  <si>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</si>
  <si>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</si>
  <si>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</si>
  <si>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</si>
  <si>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</si>
  <si>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</si>
  <si>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</si>
  <si>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</si>
  <si>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</si>
  <si>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</si>
  <si>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</si>
  <si>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</si>
  <si>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</si>
  <si>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</si>
  <si>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</si>
  <si>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</si>
  <si>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</si>
  <si>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</si>
  <si>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</si>
  <si>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</si>
  <si>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</si>
  <si>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</si>
  <si>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</si>
  <si>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</si>
  <si>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</si>
  <si>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</si>
  <si>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</si>
  <si>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</si>
  <si>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</si>
  <si>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</si>
  <si>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</si>
  <si>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</si>
  <si>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</si>
  <si>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</si>
  <si>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</si>
  <si>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</si>
  <si>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</si>
  <si>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</si>
  <si>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</si>
  <si>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</si>
  <si>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</si>
  <si>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</si>
  <si>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</si>
  <si>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</si>
  <si>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</si>
  <si>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</si>
  <si>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</si>
  <si>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</si>
  <si>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</si>
  <si>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</si>
  <si>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</si>
  <si>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</si>
  <si>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</si>
  <si>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</si>
  <si>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</si>
  <si>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</si>
  <si>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</si>
  <si>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</si>
  <si>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</si>
  <si>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</si>
  <si>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</si>
  <si>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</si>
  <si>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</si>
  <si>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</si>
  <si>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</si>
  <si>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</si>
  <si>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</si>
  <si>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</si>
  <si>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</si>
  <si>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</si>
  <si>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</si>
  <si>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</si>
  <si>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</si>
  <si>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</si>
  <si>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</si>
  <si>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</si>
  <si>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</si>
  <si>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</si>
  <si>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</si>
  <si>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</si>
  <si>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</si>
  <si>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</si>
  <si>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</si>
  <si>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</si>
  <si>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</si>
  <si>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</si>
  <si>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</si>
  <si>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</si>
  <si>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</si>
  <si>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</si>
  <si>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</si>
  <si>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</si>
  <si>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</si>
  <si>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</si>
  <si>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</si>
  <si>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</si>
  <si>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</si>
  <si>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</si>
  <si>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</si>
  <si>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</si>
  <si>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</si>
  <si>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</si>
  <si>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</si>
  <si>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</si>
  <si>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</si>
  <si>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</si>
  <si>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</si>
  <si>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</si>
  <si>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</si>
  <si>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</si>
  <si>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</si>
  <si>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</si>
  <si>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</si>
  <si>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</si>
  <si>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</si>
  <si>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</si>
  <si>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</si>
  <si>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</si>
  <si>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</si>
  <si>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</si>
  <si>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</si>
  <si>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</si>
  <si>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</si>
  <si>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</si>
  <si>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</si>
  <si>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</si>
  <si>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</si>
  <si>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</si>
  <si>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</si>
  <si>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</si>
  <si>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</si>
  <si>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</si>
  <si>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</si>
  <si>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</si>
  <si>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</si>
  <si>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</si>
  <si>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</si>
  <si>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</si>
  <si>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</si>
  <si>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</si>
  <si>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</si>
  <si>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</si>
  <si>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</si>
  <si>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</si>
  <si>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</si>
  <si>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</si>
  <si>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</si>
  <si>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</si>
  <si>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</si>
  <si>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</si>
  <si>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</si>
  <si>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</si>
  <si>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</si>
  <si>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</si>
  <si>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</si>
  <si>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</si>
  <si>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</si>
  <si>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</si>
  <si>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</si>
  <si>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</si>
  <si>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</si>
  <si>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</si>
  <si>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</si>
  <si>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</si>
  <si>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</si>
  <si>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</si>
  <si>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</si>
  <si>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</si>
  <si>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</si>
  <si>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</si>
  <si>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</si>
  <si>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</si>
  <si>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</si>
  <si>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</si>
  <si>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</si>
  <si>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</si>
  <si>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</si>
  <si>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</si>
  <si>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</si>
  <si>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</si>
  <si>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</si>
  <si>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</si>
  <si>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</si>
  <si>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</si>
  <si>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</si>
  <si>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</si>
  <si>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</si>
  <si>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</si>
  <si>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</si>
  <si>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</si>
  <si>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</si>
  <si>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</si>
  <si>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</si>
  <si>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</si>
  <si>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</si>
  <si>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</si>
  <si>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</si>
  <si>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</si>
  <si>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</si>
  <si>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</si>
  <si>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</si>
  <si>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</si>
  <si>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</si>
  <si>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</si>
  <si>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</si>
  <si>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</si>
  <si>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</si>
  <si>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</si>
  <si>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</si>
  <si>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</si>
  <si>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</si>
  <si>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</si>
  <si>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</si>
  <si>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</si>
  <si>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</si>
  <si>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</si>
  <si>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</si>
  <si>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</si>
  <si>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</si>
  <si>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</si>
  <si>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</si>
  <si>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</si>
  <si>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</si>
  <si>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</si>
  <si>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</si>
  <si>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</si>
  <si>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</si>
  <si>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</si>
  <si>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</si>
  <si>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</si>
  <si>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</si>
  <si>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</si>
  <si>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</si>
  <si>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</si>
  <si>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</si>
  <si>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</si>
  <si>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</si>
  <si>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</si>
  <si>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</si>
  <si>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</si>
  <si>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</si>
  <si>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</si>
  <si>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</si>
  <si>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</si>
  <si>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</si>
  <si>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</si>
  <si>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</si>
  <si>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</si>
  <si>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</si>
  <si>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</si>
  <si>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</si>
  <si>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</si>
  <si>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</si>
  <si>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</si>
  <si>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</si>
  <si>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</si>
  <si>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</si>
  <si>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</si>
  <si>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</si>
  <si>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</si>
  <si>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</si>
  <si>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</si>
  <si>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</si>
  <si>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</si>
  <si>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</si>
  <si>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</si>
  <si>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</si>
  <si>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</si>
  <si>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</si>
  <si>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</si>
  <si>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</si>
  <si>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</si>
  <si>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</si>
  <si>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</si>
  <si>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</si>
  <si>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</si>
  <si>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</si>
  <si>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</si>
  <si>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</si>
  <si>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</si>
  <si>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</si>
  <si>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</si>
  <si>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</si>
  <si>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</si>
  <si>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</si>
  <si>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</si>
  <si>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</si>
  <si>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</si>
  <si>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</si>
  <si>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</si>
  <si>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</si>
  <si>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</si>
  <si>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</si>
  <si>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</si>
  <si>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</si>
  <si>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</si>
  <si>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</si>
  <si>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</si>
  <si>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</si>
  <si>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</si>
  <si>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</si>
  <si>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</si>
  <si>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</si>
  <si>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</si>
  <si>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</si>
  <si>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</si>
  <si>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</si>
  <si>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</si>
  <si>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</si>
  <si>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</si>
  <si>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</si>
  <si>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</si>
  <si>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</si>
  <si>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</si>
  <si>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</si>
  <si>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</si>
  <si>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</si>
  <si>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</si>
  <si>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</si>
  <si>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</si>
  <si>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</si>
  <si>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</si>
  <si>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</si>
  <si>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</si>
  <si>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</si>
  <si>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</si>
  <si>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</si>
  <si>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</si>
  <si>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</si>
  <si>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</si>
  <si>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</si>
  <si>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</si>
  <si>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</si>
  <si>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</si>
  <si>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</si>
  <si>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</si>
  <si>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</si>
  <si>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</si>
  <si>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</si>
  <si>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</si>
  <si>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</si>
  <si>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</si>
  <si>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</si>
  <si>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</si>
  <si>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</si>
  <si>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</si>
  <si>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</si>
  <si>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</si>
  <si>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</si>
  <si>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</si>
  <si>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</si>
  <si>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</si>
  <si>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</si>
  <si>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</si>
  <si>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</si>
  <si>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</si>
  <si>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</si>
  <si>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</si>
  <si>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</si>
  <si>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</si>
  <si>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</si>
  <si>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</si>
  <si>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</si>
  <si>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</si>
  <si>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</si>
  <si>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</si>
  <si>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</si>
  <si>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</si>
  <si>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</si>
  <si>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</si>
  <si>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</si>
  <si>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</si>
  <si>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</si>
  <si>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</si>
  <si>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</si>
  <si>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</si>
  <si>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</si>
  <si>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</si>
  <si>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</si>
  <si>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</si>
  <si>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</si>
  <si>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</si>
  <si>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</si>
  <si>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</si>
  <si>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</si>
  <si>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</si>
  <si>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</si>
  <si>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</si>
  <si>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</si>
  <si>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</si>
  <si>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</si>
  <si>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</si>
  <si>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</si>
  <si>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</si>
  <si>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</si>
  <si>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</si>
  <si>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</si>
  <si>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</si>
  <si>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</si>
  <si>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</si>
  <si>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</si>
  <si>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</si>
  <si>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</si>
  <si>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</si>
  <si>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</si>
  <si>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</si>
  <si>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</si>
  <si>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</si>
  <si>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</si>
  <si>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</si>
  <si>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</si>
  <si>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</si>
  <si>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</si>
  <si>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</si>
  <si>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</si>
  <si>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</si>
  <si>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</si>
  <si>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</si>
  <si>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</si>
  <si>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</si>
  <si>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</si>
  <si>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</si>
  <si>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</si>
  <si>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</si>
  <si>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</si>
  <si>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</si>
  <si>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</si>
  <si>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</si>
  <si>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</si>
  <si>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</si>
  <si>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</si>
  <si>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</si>
  <si>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</si>
  <si>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</si>
  <si>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</si>
  <si>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</si>
  <si>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</si>
  <si>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</si>
  <si>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</si>
  <si>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</si>
  <si>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</si>
  <si>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</si>
  <si>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</si>
  <si>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</si>
  <si>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</si>
  <si>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</si>
  <si>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</si>
  <si>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</si>
  <si>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</si>
  <si>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</si>
  <si>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</si>
  <si>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</si>
  <si>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</si>
  <si>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</si>
  <si>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</si>
  <si>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</si>
  <si>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</si>
  <si>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</si>
  <si>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</si>
  <si>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</si>
  <si>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</si>
  <si>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</si>
  <si>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</si>
  <si>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</si>
  <si>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</si>
  <si>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</si>
  <si>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</si>
  <si>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</si>
  <si>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</si>
  <si>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</si>
  <si>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</si>
  <si>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</si>
  <si>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</si>
  <si>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</si>
  <si>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</si>
  <si>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</si>
  <si>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</si>
  <si>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</si>
  <si>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</si>
  <si>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</si>
  <si>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</si>
  <si>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</si>
  <si>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</si>
  <si>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</si>
  <si>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</si>
  <si>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</si>
  <si>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</si>
  <si>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</si>
  <si>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</si>
  <si>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</si>
  <si>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</si>
  <si>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</si>
  <si>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</si>
  <si>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</si>
  <si>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</si>
  <si>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</si>
  <si>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</si>
  <si>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</si>
  <si>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</si>
  <si>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</si>
  <si>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</si>
  <si>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</si>
  <si>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</si>
  <si>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</si>
  <si>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</si>
  <si>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</si>
  <si>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</si>
  <si>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</si>
  <si>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</si>
  <si>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</si>
  <si>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</si>
  <si>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</si>
  <si>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</si>
  <si>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</si>
  <si>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</si>
  <si>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</si>
  <si>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</si>
  <si>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</si>
  <si>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</si>
  <si>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</si>
  <si>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</si>
  <si>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</si>
  <si>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</si>
  <si>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</si>
  <si>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</si>
  <si>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</si>
  <si>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</si>
  <si>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</si>
  <si>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</si>
  <si>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</si>
  <si>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</si>
  <si>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</si>
  <si>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</si>
  <si>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</si>
  <si>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</si>
  <si>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</si>
  <si>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</si>
  <si>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</si>
  <si>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</si>
  <si>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</si>
  <si>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</si>
  <si>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</si>
  <si>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</si>
  <si>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</si>
  <si>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</si>
  <si>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</si>
  <si>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</si>
  <si>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</si>
  <si>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</si>
  <si>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</si>
  <si>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</si>
  <si>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</si>
  <si>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</si>
  <si>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</si>
  <si>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</si>
  <si>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</si>
  <si>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</si>
  <si>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</si>
  <si>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</si>
  <si>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</si>
  <si>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</si>
  <si>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</si>
  <si>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</si>
  <si>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</si>
  <si>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</si>
  <si>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</si>
  <si>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</si>
  <si>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</si>
  <si>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</si>
  <si>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</si>
  <si>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</si>
  <si>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</si>
  <si>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</si>
  <si>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</si>
  <si>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</si>
  <si>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</si>
  <si>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</si>
  <si>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</si>
  <si>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</si>
  <si>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</si>
  <si>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</si>
  <si>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</si>
  <si>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</si>
  <si>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</si>
  <si>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</si>
  <si>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</si>
  <si>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</si>
  <si>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</si>
  <si>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</si>
  <si>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</si>
  <si>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</si>
  <si>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</si>
  <si>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</si>
  <si>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</si>
  <si>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</si>
  <si>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</si>
  <si>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</si>
  <si>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</si>
  <si>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</si>
  <si>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</si>
  <si>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</si>
  <si>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</si>
  <si>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</si>
  <si>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</si>
  <si>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</si>
  <si>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</si>
  <si>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</si>
  <si>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</si>
  <si>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</si>
  <si>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</si>
  <si>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</si>
  <si>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</si>
  <si>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</si>
  <si>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</si>
  <si>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</si>
  <si>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</si>
  <si>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</si>
  <si>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</si>
  <si>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</si>
  <si>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</si>
  <si>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</si>
  <si>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</si>
  <si>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</si>
  <si>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</si>
  <si>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</si>
  <si>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</si>
  <si>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</si>
  <si>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</si>
  <si>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</si>
  <si>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</si>
  <si>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</si>
  <si>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</si>
  <si>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</si>
  <si>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</si>
  <si>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</si>
  <si>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</si>
  <si>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</si>
  <si>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</si>
  <si>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</si>
  <si>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</si>
  <si>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</si>
  <si>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</si>
  <si>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</si>
  <si>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</si>
  <si>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</si>
  <si>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</si>
  <si>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</si>
  <si>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</si>
  <si>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</si>
  <si>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</si>
  <si>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</si>
  <si>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</si>
  <si>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</si>
  <si>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</si>
  <si>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</si>
  <si>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</si>
  <si>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</si>
  <si>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</si>
  <si>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</si>
  <si>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</si>
  <si>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</si>
  <si>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</si>
  <si>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</si>
  <si>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</si>
  <si>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</si>
  <si>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</si>
  <si>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</si>
  <si>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</si>
  <si>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</si>
  <si>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</si>
  <si>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</si>
  <si>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</si>
  <si>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</si>
  <si>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</si>
  <si>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</si>
  <si>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</si>
  <si>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</si>
  <si>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</si>
  <si>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</si>
  <si>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</si>
  <si>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</si>
  <si>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</si>
  <si>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</si>
  <si>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</si>
  <si>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</si>
  <si>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</si>
  <si>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</si>
  <si>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</si>
  <si>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</si>
  <si>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</si>
  <si>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</si>
  <si>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</si>
  <si>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</si>
  <si>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</si>
  <si>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</si>
  <si>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</si>
  <si>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</si>
  <si>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</si>
  <si>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</si>
  <si>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</si>
  <si>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</si>
  <si>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</si>
  <si>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</si>
  <si>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</si>
  <si>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</si>
  <si>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</si>
  <si>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</si>
  <si>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</si>
  <si>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</si>
  <si>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</si>
  <si>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</si>
  <si>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</si>
  <si>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</si>
  <si>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</si>
  <si>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</si>
  <si>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</si>
  <si>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</si>
  <si>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</si>
  <si>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</si>
  <si>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</si>
  <si>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</si>
  <si>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</si>
  <si>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</si>
  <si>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</si>
  <si>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</si>
  <si>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</si>
  <si>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</si>
  <si>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</si>
  <si>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</si>
  <si>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</si>
  <si>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</si>
  <si>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</si>
  <si>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</si>
  <si>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</si>
  <si>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</si>
  <si>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</si>
  <si>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</si>
  <si>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</si>
  <si>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</si>
  <si>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</si>
  <si>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</si>
  <si>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</si>
  <si>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</si>
  <si>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</si>
  <si>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</si>
  <si>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</si>
  <si>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</si>
  <si>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</si>
  <si>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</si>
  <si>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</si>
  <si>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</si>
  <si>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</si>
  <si>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</si>
  <si>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</si>
  <si>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</si>
  <si>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</si>
  <si>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</si>
  <si>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</si>
  <si>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</si>
  <si>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</si>
  <si>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</si>
  <si>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</si>
  <si>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</si>
  <si>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</si>
  <si>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</si>
  <si>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</si>
  <si>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</si>
  <si>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</si>
  <si>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</si>
  <si>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</si>
  <si>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</si>
  <si>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</si>
  <si>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</si>
  <si>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</si>
  <si>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</si>
  <si>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</si>
  <si>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</si>
  <si>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</si>
  <si>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</si>
  <si>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</si>
  <si>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</si>
  <si>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</si>
  <si>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</si>
  <si>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</si>
  <si>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</si>
  <si>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</si>
  <si>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</si>
  <si>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</si>
  <si>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</si>
  <si>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</si>
  <si>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</si>
  <si>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</si>
  <si>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</si>
  <si>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</si>
  <si>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</si>
  <si>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</si>
  <si>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</si>
  <si>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</si>
  <si>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</si>
  <si>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</si>
  <si>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</si>
  <si>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</si>
  <si>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</si>
  <si>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</si>
  <si>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</si>
  <si>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</si>
  <si>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</si>
  <si>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</si>
  <si>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</si>
  <si>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</si>
  <si>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</si>
  <si>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</si>
  <si>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</si>
  <si>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</si>
  <si>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</si>
  <si>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</si>
  <si>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</si>
  <si>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</si>
  <si>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</si>
  <si>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</si>
  <si>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</si>
  <si>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</si>
  <si>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</si>
  <si>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</si>
  <si>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</si>
  <si>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</si>
  <si>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</si>
  <si>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</si>
  <si>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</si>
  <si>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</si>
  <si>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</si>
  <si>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</si>
  <si>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</si>
  <si>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</si>
  <si>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</si>
  <si>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</si>
  <si>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</si>
  <si>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</si>
  <si>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</si>
  <si>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</si>
  <si>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</si>
  <si>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</si>
  <si>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</si>
  <si>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</si>
  <si>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</si>
  <si>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</si>
  <si>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</si>
  <si>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</si>
  <si>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</si>
  <si>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</si>
  <si>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</si>
  <si>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</si>
  <si>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</si>
  <si>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</si>
  <si>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</si>
  <si>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</si>
  <si>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</si>
  <si>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</si>
  <si>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</si>
  <si>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</si>
  <si>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</si>
  <si>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</si>
  <si>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</si>
  <si>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</si>
  <si>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</si>
  <si>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</si>
  <si>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</si>
  <si>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</si>
  <si>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</si>
  <si>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</si>
  <si>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</si>
  <si>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</si>
  <si>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</si>
  <si>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</si>
  <si>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</si>
  <si>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</si>
  <si>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</si>
  <si>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</si>
  <si>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</si>
  <si>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</si>
  <si>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</si>
  <si>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</si>
  <si>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</si>
  <si>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</si>
  <si>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</si>
  <si>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</si>
  <si>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</si>
  <si>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</si>
  <si>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</si>
  <si>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</si>
  <si>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</si>
  <si>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</si>
  <si>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</si>
  <si>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</si>
  <si>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</si>
  <si>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</si>
  <si>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</si>
  <si>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</si>
  <si>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</si>
  <si>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</si>
  <si>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</si>
  <si>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</si>
  <si>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</si>
  <si>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</si>
  <si>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</si>
  <si>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</si>
  <si>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</si>
  <si>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</si>
  <si>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</si>
  <si>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</si>
  <si>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</si>
  <si>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</si>
  <si>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</si>
  <si>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</si>
  <si>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</si>
  <si>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</si>
  <si>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</si>
  <si>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</si>
  <si>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</si>
  <si>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</si>
  <si>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</si>
  <si>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</si>
  <si>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</si>
  <si>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</si>
  <si>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</si>
  <si>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</si>
  <si>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</si>
  <si>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</si>
  <si>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</si>
  <si>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</si>
  <si>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</si>
  <si>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</si>
  <si>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</si>
  <si>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</si>
  <si>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</si>
  <si>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</si>
  <si>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</si>
  <si>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</si>
  <si>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</si>
  <si>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</si>
  <si>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</si>
  <si>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</si>
  <si>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</si>
  <si>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</si>
  <si>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</si>
  <si>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</si>
  <si>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</si>
  <si>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</si>
  <si>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</si>
  <si>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</si>
  <si>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</si>
  <si>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</si>
  <si>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</si>
  <si>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</si>
  <si>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</si>
  <si>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</si>
  <si>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</si>
  <si>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</si>
  <si>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</si>
  <si>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</si>
  <si>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</si>
  <si>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</si>
  <si>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</si>
  <si>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</si>
  <si>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</si>
  <si>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</si>
  <si>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</si>
  <si>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</si>
  <si>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</si>
  <si>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</si>
  <si>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</si>
  <si>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</si>
  <si>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</si>
  <si>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</si>
  <si>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</si>
  <si>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</si>
  <si>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</si>
  <si>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</si>
  <si>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</si>
  <si>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</si>
  <si>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</si>
  <si>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</si>
  <si>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</si>
  <si>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</si>
  <si>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</si>
  <si>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</si>
  <si>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</si>
  <si>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</si>
  <si>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</si>
  <si>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</si>
  <si>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</si>
  <si>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</si>
  <si>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</si>
  <si>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</si>
  <si>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</si>
  <si>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</si>
  <si>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</si>
  <si>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</si>
  <si>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</si>
  <si>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</si>
  <si>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</si>
  <si>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</si>
  <si>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</si>
  <si>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</si>
  <si>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</si>
  <si>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</si>
  <si>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</si>
  <si>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</si>
  <si>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</si>
  <si>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</si>
  <si>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</si>
  <si>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</si>
  <si>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</si>
  <si>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</si>
  <si>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</si>
  <si>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</si>
  <si>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</si>
  <si>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</si>
  <si>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</si>
  <si>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</si>
  <si>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</si>
  <si>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</si>
  <si>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</si>
  <si>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</si>
  <si>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</si>
  <si>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</si>
  <si>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</si>
  <si>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</si>
  <si>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</si>
  <si>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</si>
  <si>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</si>
  <si>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</si>
  <si>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</si>
  <si>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</si>
  <si>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</si>
  <si>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</si>
  <si>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</si>
  <si>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</si>
  <si>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</si>
  <si>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</si>
  <si>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</si>
  <si>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</si>
  <si>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</si>
  <si>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</si>
  <si>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</si>
  <si>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</si>
  <si>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</si>
  <si>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</si>
  <si>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</si>
  <si>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</si>
  <si>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</si>
  <si>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</si>
  <si>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</si>
  <si>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</si>
  <si>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</si>
  <si>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</si>
  <si>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</si>
  <si>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</si>
  <si>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</si>
  <si>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</si>
  <si>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</si>
  <si>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</si>
  <si>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</si>
  <si>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</si>
  <si>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</si>
  <si>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</si>
  <si>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</si>
  <si>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</si>
  <si>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</si>
  <si>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</si>
  <si>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</si>
  <si>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</si>
  <si>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</si>
  <si>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</si>
  <si>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</si>
  <si>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</si>
  <si>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</si>
  <si>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</si>
  <si>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</si>
  <si>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</si>
  <si>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</si>
  <si>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</si>
  <si>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</si>
  <si>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</si>
  <si>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</si>
  <si>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</si>
  <si>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</si>
  <si>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</si>
  <si>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</si>
  <si>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</si>
  <si>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</si>
  <si>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</si>
  <si>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</si>
  <si>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</si>
  <si>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</si>
  <si>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</si>
  <si>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</si>
  <si>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</si>
  <si>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</si>
  <si>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</si>
  <si>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</si>
  <si>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</si>
  <si>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</si>
  <si>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</si>
  <si>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</si>
  <si>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</si>
  <si>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</si>
  <si>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</si>
  <si>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</si>
  <si>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</si>
  <si>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</si>
  <si>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</si>
  <si>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</si>
  <si>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</si>
  <si>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</si>
  <si>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</si>
  <si>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</si>
  <si>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</si>
  <si>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</si>
  <si>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</si>
  <si>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</si>
  <si>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</si>
  <si>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</si>
  <si>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</si>
  <si>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</si>
  <si>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</si>
  <si>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</si>
  <si>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</si>
  <si>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</si>
  <si>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</si>
  <si>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</si>
  <si>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</si>
  <si>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</si>
  <si>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</si>
  <si>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</si>
  <si>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</si>
  <si>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</si>
  <si>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</si>
  <si>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</si>
  <si>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</si>
  <si>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</si>
  <si>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</si>
  <si>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</si>
  <si>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</si>
  <si>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</si>
  <si>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</si>
  <si>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</si>
  <si>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</si>
  <si>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</si>
  <si>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</si>
  <si>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</si>
  <si>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</si>
  <si>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</si>
  <si>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</si>
  <si>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</si>
  <si>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</si>
  <si>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</si>
  <si>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</si>
  <si>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</si>
  <si>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</si>
  <si>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</si>
  <si>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</si>
  <si>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</si>
  <si>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</si>
  <si>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</si>
  <si>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</si>
  <si>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</si>
  <si>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</si>
  <si>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</si>
  <si>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</si>
  <si>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</si>
  <si>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</si>
  <si>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</si>
  <si>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</si>
  <si>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</si>
  <si>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</si>
  <si>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</si>
  <si>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</si>
  <si>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</si>
  <si>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</si>
  <si>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</si>
  <si>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</si>
  <si>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</si>
  <si>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</si>
  <si>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</si>
  <si>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</si>
  <si>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</si>
  <si>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</si>
  <si>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</si>
  <si>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</si>
  <si>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</si>
  <si>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</si>
  <si>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</si>
  <si>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</si>
  <si>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</si>
  <si>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</si>
  <si>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</si>
  <si>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</si>
  <si>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</si>
  <si>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</si>
  <si>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</si>
  <si>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</si>
  <si>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</si>
  <si>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</si>
  <si>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</si>
  <si>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</si>
  <si>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</si>
  <si>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</si>
  <si>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</si>
  <si>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</si>
  <si>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</si>
  <si>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</si>
  <si>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</si>
  <si>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</si>
  <si>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</si>
  <si>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</si>
  <si>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</si>
  <si>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</si>
  <si>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</si>
  <si>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</si>
  <si>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</si>
  <si>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</si>
  <si>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</si>
  <si>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</si>
  <si>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</si>
  <si>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</si>
  <si>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</si>
  <si>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</si>
  <si>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</si>
  <si>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</si>
  <si>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</si>
  <si>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</si>
  <si>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</si>
  <si>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</si>
  <si>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</si>
  <si>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</si>
  <si>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</si>
  <si>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</si>
  <si>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</si>
  <si>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</si>
  <si>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</si>
  <si>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</si>
  <si>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</si>
  <si>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</si>
  <si>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</si>
  <si>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</si>
  <si>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</si>
  <si>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</si>
  <si>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</si>
  <si>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</si>
  <si>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</si>
  <si>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</si>
  <si>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</si>
  <si>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</si>
  <si>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</si>
  <si>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</si>
  <si>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</si>
  <si>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</si>
  <si>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</si>
  <si>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</si>
  <si>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</si>
  <si>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</si>
  <si>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</si>
  <si>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</si>
  <si>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</si>
  <si>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</si>
  <si>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</si>
  <si>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</si>
  <si>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</si>
  <si>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</si>
  <si>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</si>
  <si>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</si>
  <si>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</si>
  <si>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</si>
  <si>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</si>
  <si>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</si>
  <si>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</si>
  <si>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</si>
  <si>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</si>
  <si>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</si>
  <si>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</si>
  <si>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</si>
  <si>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</si>
  <si>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</si>
  <si>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</si>
  <si>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</si>
  <si>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</si>
  <si>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</si>
  <si>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</si>
  <si>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</si>
  <si>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</si>
  <si>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</si>
  <si>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</si>
  <si>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</si>
  <si>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</si>
  <si>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</si>
  <si>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</si>
  <si>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</si>
  <si>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</si>
  <si>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</si>
  <si>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</si>
  <si>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</si>
  <si>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</si>
  <si>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</si>
  <si>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</si>
  <si>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</si>
  <si>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</si>
  <si>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</si>
  <si>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</si>
  <si>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</si>
  <si>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</si>
  <si>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</si>
  <si>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</si>
  <si>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</si>
  <si>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</si>
  <si>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</si>
  <si>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</si>
  <si>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</si>
  <si>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</si>
  <si>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</si>
  <si>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</si>
  <si>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</si>
  <si>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</si>
  <si>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</si>
  <si>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</si>
  <si>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</si>
  <si>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</si>
  <si>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</si>
  <si>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</si>
  <si>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</si>
  <si>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</si>
  <si>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</si>
  <si>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</si>
  <si>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</si>
  <si>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</si>
  <si>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</si>
  <si>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</si>
  <si>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</si>
  <si>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</si>
  <si>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</si>
  <si>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</si>
  <si>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</si>
  <si>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</si>
  <si>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</si>
  <si>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</si>
  <si>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</si>
  <si>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</si>
  <si>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</si>
  <si>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</si>
  <si>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</si>
  <si>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</si>
  <si>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</si>
  <si>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</si>
  <si>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</si>
  <si>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</si>
  <si>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</si>
  <si>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</si>
  <si>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</si>
  <si>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</si>
  <si>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</si>
  <si>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</si>
  <si>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</si>
  <si>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</si>
  <si>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</si>
  <si>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</si>
  <si>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</si>
  <si>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</si>
  <si>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</si>
  <si>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</si>
  <si>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</si>
  <si>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</si>
  <si>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</si>
  <si>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</si>
  <si>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</si>
  <si>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</si>
  <si>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</si>
  <si>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</si>
  <si>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</si>
  <si>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</si>
  <si>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</si>
  <si>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</si>
  <si>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</si>
  <si>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</si>
  <si>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</si>
  <si>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</si>
  <si>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</si>
  <si>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</si>
  <si>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</si>
  <si>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</si>
  <si>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</si>
  <si>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</si>
  <si>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</si>
  <si>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</si>
  <si>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</si>
  <si>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</si>
  <si>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</si>
  <si>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</si>
  <si>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</si>
  <si>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</si>
  <si>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</si>
  <si>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</si>
  <si>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</si>
  <si>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</si>
  <si>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</si>
  <si>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</si>
  <si>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</si>
  <si>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</si>
  <si>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</si>
  <si>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</si>
  <si>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</si>
  <si>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</si>
  <si>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</si>
  <si>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</si>
  <si>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</si>
  <si>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</si>
  <si>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</si>
  <si>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</si>
  <si>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</si>
  <si>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</si>
  <si>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</si>
  <si>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</si>
  <si>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</si>
  <si>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</si>
  <si>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</si>
  <si>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</si>
  <si>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</si>
  <si>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</si>
  <si>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</si>
  <si>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</si>
  <si>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</si>
  <si>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</si>
  <si>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</si>
  <si>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</si>
  <si>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</si>
  <si>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</si>
  <si>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</si>
  <si>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</si>
  <si>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</si>
  <si>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</si>
  <si>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</si>
  <si>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</si>
  <si>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</si>
  <si>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</si>
  <si>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</si>
  <si>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</si>
  <si>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</si>
  <si>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</si>
  <si>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</si>
  <si>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</si>
  <si>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</si>
  <si>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</si>
  <si>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</si>
  <si>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</si>
  <si>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</si>
  <si>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</si>
  <si>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</si>
  <si>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</si>
  <si>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</si>
  <si>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</si>
  <si>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</si>
  <si>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</si>
  <si>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</si>
  <si>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</si>
  <si>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</si>
  <si>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</si>
  <si>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</si>
  <si>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</si>
  <si>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</si>
  <si>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</si>
  <si>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</si>
  <si>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</si>
  <si>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</si>
  <si>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</si>
  <si>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</si>
  <si>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</si>
  <si>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</si>
  <si>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</si>
  <si>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</si>
  <si>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</si>
  <si>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</si>
  <si>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</si>
  <si>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</si>
  <si>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</si>
  <si>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</si>
  <si>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</si>
  <si>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</si>
  <si>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</si>
  <si>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</si>
  <si>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</si>
  <si>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</si>
  <si>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</si>
  <si>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</si>
  <si>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</si>
  <si>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</si>
  <si>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</si>
  <si>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</si>
  <si>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</si>
  <si>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</si>
  <si>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</si>
  <si>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</si>
  <si>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</si>
  <si>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</si>
  <si>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</si>
  <si>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</si>
  <si>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</si>
  <si>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</si>
  <si>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</si>
  <si>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</si>
  <si>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</si>
  <si>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</si>
  <si>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</si>
  <si>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</si>
  <si>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</si>
  <si>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</si>
  <si>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</si>
  <si>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</si>
  <si>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</si>
  <si>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</si>
  <si>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</si>
  <si>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</si>
  <si>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</si>
  <si>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</si>
  <si>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</si>
  <si>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</si>
  <si>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</si>
  <si>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</si>
  <si>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</si>
  <si>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</si>
  <si>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</si>
  <si>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</si>
  <si>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</si>
  <si>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</si>
  <si>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</si>
  <si>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</si>
  <si>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</si>
  <si>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</si>
  <si>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</si>
  <si>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</si>
  <si>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</si>
  <si>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</si>
  <si>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</si>
  <si>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</si>
  <si>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</si>
  <si>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</si>
  <si>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</si>
  <si>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</si>
  <si>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</si>
  <si>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</si>
  <si>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</si>
  <si>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</si>
  <si>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</si>
  <si>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</si>
  <si>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</si>
  <si>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</si>
  <si>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</si>
  <si>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</si>
  <si>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</si>
  <si>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</si>
  <si>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</si>
  <si>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</si>
  <si>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</si>
  <si>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</si>
  <si>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</si>
  <si>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</si>
  <si>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</si>
  <si>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</si>
  <si>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</si>
  <si>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</si>
  <si>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</si>
  <si>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</si>
  <si>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</si>
  <si>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</si>
  <si>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</si>
  <si>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</si>
  <si>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</si>
  <si>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</si>
  <si>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</si>
  <si>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</si>
  <si>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</si>
  <si>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</si>
  <si>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</si>
  <si>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</si>
  <si>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</si>
  <si>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</si>
  <si>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</si>
  <si>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</si>
  <si>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</si>
  <si>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</si>
  <si>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</si>
  <si>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</si>
  <si>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</si>
  <si>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</si>
  <si>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</si>
  <si>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</si>
  <si>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</si>
  <si>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</si>
  <si>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</si>
  <si>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</si>
  <si>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</si>
  <si>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</si>
  <si>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</si>
  <si>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</si>
  <si>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</si>
  <si>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</si>
  <si>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</si>
  <si>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</si>
  <si>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</si>
  <si>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</si>
  <si>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</si>
  <si>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</si>
  <si>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</si>
  <si>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</si>
  <si>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</si>
  <si>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</si>
  <si>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</si>
  <si>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</si>
  <si>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</si>
  <si>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</si>
  <si>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</si>
  <si>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</si>
  <si>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</si>
  <si>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</si>
  <si>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</si>
  <si>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</si>
  <si>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</si>
  <si>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</si>
  <si>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</si>
  <si>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</si>
  <si>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</si>
  <si>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</si>
  <si>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</si>
  <si>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</si>
  <si>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</si>
  <si>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</si>
  <si>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</si>
  <si>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</si>
  <si>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</si>
  <si>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</si>
  <si>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</si>
  <si>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</si>
  <si>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</si>
  <si>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</si>
  <si>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</si>
  <si>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</si>
  <si>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</si>
  <si>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</si>
  <si>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</si>
  <si>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</si>
  <si>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</si>
  <si>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</si>
  <si>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</si>
  <si>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</si>
  <si>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</si>
  <si>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</si>
  <si>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</si>
  <si>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</si>
  <si>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</si>
  <si>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</si>
  <si>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</si>
  <si>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</si>
  <si>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</si>
  <si>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</si>
  <si>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</si>
  <si>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</si>
  <si>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</si>
  <si>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</si>
  <si>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</si>
  <si>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</si>
  <si>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</si>
  <si>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</si>
  <si>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</si>
  <si>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</si>
  <si>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</si>
  <si>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</si>
  <si>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</si>
  <si>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</si>
  <si>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</si>
  <si>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</si>
  <si>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</si>
  <si>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</si>
  <si>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</si>
  <si>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</si>
  <si>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</si>
  <si>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</si>
  <si>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</si>
  <si>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</si>
  <si>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</si>
  <si>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</si>
  <si>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</si>
  <si>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</si>
  <si>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</si>
  <si>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</si>
  <si>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</si>
  <si>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</si>
  <si>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</si>
  <si>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</si>
  <si>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</si>
  <si>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</si>
  <si>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</si>
  <si>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</si>
  <si>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</si>
  <si>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</si>
  <si>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</si>
  <si>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</si>
  <si>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</si>
  <si>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</si>
  <si>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</si>
  <si>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</si>
  <si>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</si>
  <si>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</si>
  <si>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</si>
  <si>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</si>
  <si>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</si>
  <si>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</si>
  <si>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</si>
  <si>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</si>
  <si>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</si>
  <si>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</si>
  <si>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</si>
  <si>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</si>
  <si>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</si>
  <si>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</si>
  <si>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</si>
  <si>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</si>
  <si>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</si>
  <si>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</si>
  <si>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</si>
  <si>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</si>
  <si>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</si>
  <si>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</si>
  <si>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</si>
  <si>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</si>
  <si>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</si>
  <si>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</si>
  <si>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</si>
  <si>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</si>
  <si>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</si>
  <si>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</si>
  <si>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</si>
  <si>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</si>
  <si>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</si>
  <si>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</si>
  <si>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</si>
  <si>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</si>
  <si>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</si>
  <si>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</si>
  <si>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</si>
  <si>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</si>
  <si>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</si>
  <si>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</si>
  <si>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</si>
  <si>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</si>
  <si>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</si>
  <si>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</si>
  <si>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</si>
  <si>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</si>
  <si>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</si>
  <si>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</si>
  <si>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</si>
  <si>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</si>
  <si>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</si>
  <si>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</si>
  <si>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</si>
  <si>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</si>
  <si>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</si>
  <si>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</si>
  <si>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</si>
  <si>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</si>
  <si>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</si>
  <si>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</si>
  <si>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</si>
  <si>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</si>
  <si>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</si>
  <si>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</si>
  <si>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</si>
  <si>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</si>
  <si>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</si>
  <si>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</si>
  <si>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</si>
  <si>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</si>
  <si>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</si>
  <si>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</si>
  <si>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</si>
  <si>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</si>
  <si>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</si>
  <si>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</si>
  <si>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</si>
  <si>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</si>
  <si>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</si>
  <si>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</si>
  <si>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</si>
  <si>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</si>
  <si>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</si>
  <si>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</si>
  <si>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</si>
  <si>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</si>
  <si>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</si>
  <si>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</si>
  <si>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</si>
  <si>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</si>
  <si>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</si>
  <si>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</si>
  <si>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</si>
  <si>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</si>
  <si>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</si>
  <si>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</si>
  <si>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</si>
  <si>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</si>
  <si>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</si>
  <si>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</si>
  <si>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</si>
  <si>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</si>
  <si>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</si>
  <si>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</si>
  <si>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</si>
  <si>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</si>
  <si>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</si>
  <si>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</si>
  <si>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</si>
  <si>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</si>
  <si>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</si>
  <si>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</si>
  <si>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</si>
  <si>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</si>
  <si>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</si>
  <si>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</si>
  <si>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</si>
  <si>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</si>
  <si>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</si>
  <si>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</si>
  <si>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</si>
  <si>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</si>
  <si>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</si>
  <si>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</si>
  <si>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</si>
  <si>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</si>
  <si>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</si>
  <si>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</si>
  <si>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</si>
  <si>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</si>
  <si>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</si>
  <si>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</si>
  <si>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</si>
  <si>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</si>
  <si>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</si>
  <si>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</si>
  <si>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</si>
  <si>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</si>
  <si>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</si>
  <si>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</si>
  <si>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</si>
  <si>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</si>
  <si>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</si>
  <si>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</si>
  <si>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</si>
  <si>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</si>
  <si>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</si>
  <si>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</si>
  <si>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</si>
  <si>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</si>
  <si>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</si>
  <si>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</si>
  <si>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</si>
  <si>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</si>
  <si>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</si>
  <si>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</si>
  <si>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</si>
  <si>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</si>
  <si>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</si>
  <si>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</si>
  <si>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</si>
  <si>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</si>
  <si>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</si>
  <si>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</si>
  <si>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</si>
  <si>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</si>
  <si>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</si>
  <si>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</si>
  <si>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</si>
  <si>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</si>
  <si>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</si>
  <si>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</si>
  <si>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</si>
  <si>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</si>
  <si>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</si>
  <si>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</si>
  <si>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</si>
  <si>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</si>
  <si>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</si>
  <si>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</si>
  <si>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</si>
  <si>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</si>
  <si>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</si>
  <si>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</si>
  <si>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</si>
  <si>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</si>
  <si>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</si>
  <si>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</si>
  <si>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</si>
  <si>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</si>
  <si>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</si>
  <si>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</si>
  <si>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</si>
  <si>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</si>
  <si>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</si>
  <si>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</si>
  <si>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</si>
  <si>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</si>
  <si>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</si>
  <si>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</si>
  <si>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</si>
  <si>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</si>
  <si>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</si>
  <si>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</si>
  <si>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</si>
  <si>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</si>
  <si>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</si>
  <si>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</si>
  <si>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</si>
  <si>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</si>
  <si>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</si>
  <si>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</si>
  <si>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</si>
  <si>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</si>
  <si>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</si>
  <si>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</si>
  <si>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</si>
  <si>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</si>
  <si>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</si>
  <si>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</si>
  <si>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</si>
  <si>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</si>
  <si>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</si>
  <si>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</si>
  <si>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</si>
  <si>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</si>
  <si>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</si>
  <si>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</si>
  <si>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</si>
  <si>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</si>
  <si>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</si>
  <si>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</si>
  <si>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</si>
  <si>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</si>
  <si>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</si>
  <si>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</si>
  <si>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</si>
  <si>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</si>
  <si>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</si>
  <si>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</si>
  <si>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</si>
  <si>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</si>
  <si>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</si>
  <si>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</si>
  <si>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</si>
  <si>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</si>
  <si>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</si>
  <si>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</si>
  <si>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</si>
  <si>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</si>
  <si>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</si>
  <si>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</si>
  <si>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</si>
  <si>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</si>
  <si>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</si>
  <si>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</si>
  <si>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</si>
  <si>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</si>
  <si>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</si>
  <si>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</si>
  <si>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</si>
  <si>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</si>
  <si>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</si>
  <si>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</si>
  <si>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</si>
  <si>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</si>
  <si>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</si>
  <si>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</si>
  <si>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</si>
  <si>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</si>
  <si>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</si>
  <si>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</si>
  <si>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</si>
  <si>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</si>
  <si>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</si>
  <si>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</si>
  <si>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</si>
  <si>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</si>
  <si>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</si>
  <si>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</si>
  <si>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</si>
  <si>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</si>
  <si>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</si>
  <si>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</si>
  <si>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</si>
  <si>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</si>
  <si>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</si>
  <si>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</si>
  <si>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</si>
  <si>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</si>
  <si>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</si>
  <si>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</si>
  <si>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</si>
  <si>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</si>
  <si>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</si>
  <si>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</si>
  <si>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</si>
  <si>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</si>
  <si>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</si>
  <si>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</si>
  <si>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</si>
  <si>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</si>
  <si>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</si>
  <si>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</si>
  <si>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</si>
  <si>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</si>
  <si>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</si>
  <si>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</si>
  <si>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</si>
  <si>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</si>
  <si>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</si>
  <si>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</si>
  <si>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</si>
  <si>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</si>
  <si>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</si>
  <si>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</si>
  <si>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</si>
  <si>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</si>
  <si>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</si>
  <si>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</si>
  <si>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</si>
  <si>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</si>
  <si>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</si>
  <si>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</si>
  <si>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</si>
  <si>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</si>
  <si>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</si>
  <si>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</si>
  <si>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</si>
  <si>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</si>
  <si>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</si>
  <si>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</si>
  <si>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</si>
  <si>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</si>
  <si>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</si>
  <si>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</si>
  <si>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</si>
  <si>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</si>
  <si>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</si>
  <si>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</si>
  <si>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</si>
  <si>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</si>
  <si>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</si>
  <si>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</si>
  <si>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</si>
  <si>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</si>
  <si>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</si>
  <si>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</si>
  <si>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</si>
  <si>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</si>
  <si>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</si>
  <si>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</si>
  <si>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</si>
  <si>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</si>
  <si>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</si>
  <si>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</si>
  <si>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</si>
  <si>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</si>
  <si>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</si>
  <si>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</si>
  <si>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</si>
  <si>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</si>
  <si>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</si>
  <si>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</si>
  <si>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</si>
  <si>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</si>
  <si>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</si>
  <si>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</si>
  <si>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</si>
  <si>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</si>
  <si>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</si>
  <si>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</si>
  <si>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</si>
  <si>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</si>
  <si>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</si>
  <si>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</si>
  <si>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</si>
  <si>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</si>
  <si>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</si>
  <si>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</si>
  <si>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</si>
  <si>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</si>
  <si>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</si>
  <si>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</si>
  <si>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</si>
  <si>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</si>
  <si>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</si>
  <si>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</si>
  <si>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</si>
  <si>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</si>
  <si>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</si>
  <si>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</si>
  <si>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</si>
  <si>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</si>
  <si>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</si>
  <si>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</si>
  <si>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</si>
  <si>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</si>
  <si>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</si>
  <si>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</si>
  <si>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</si>
  <si>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</si>
  <si>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</si>
  <si>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</si>
  <si>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</si>
  <si>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</si>
  <si>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</si>
  <si>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</si>
  <si>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</si>
  <si>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</si>
  <si>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</si>
  <si>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</si>
  <si>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</si>
  <si>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</si>
  <si>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</si>
  <si>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</si>
  <si>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</si>
  <si>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</si>
  <si>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</si>
  <si>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</si>
  <si>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</si>
  <si>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</si>
  <si>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</si>
  <si>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</si>
  <si>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</si>
  <si>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</si>
  <si>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</si>
  <si>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</si>
  <si>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</si>
  <si>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</si>
  <si>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</si>
  <si>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</si>
  <si>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</si>
  <si>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</si>
  <si>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</si>
  <si>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</si>
  <si>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</si>
  <si>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</si>
  <si>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</si>
  <si>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</si>
  <si>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</si>
  <si>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</si>
  <si>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</si>
  <si>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</si>
  <si>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</si>
  <si>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</si>
  <si>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</si>
  <si>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</si>
  <si>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</si>
  <si>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</si>
  <si>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</si>
  <si>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</si>
  <si>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</si>
  <si>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</si>
  <si>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</si>
  <si>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</si>
  <si>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</si>
  <si>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</si>
  <si>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</si>
  <si>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</si>
  <si>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</si>
  <si>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</si>
  <si>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</si>
  <si>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</si>
  <si>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</si>
  <si>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</si>
  <si>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</si>
  <si>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</si>
  <si>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</si>
  <si>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</si>
  <si>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</si>
  <si>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</si>
  <si>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</si>
  <si>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</si>
  <si>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</si>
  <si>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</si>
  <si>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</si>
  <si>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</si>
  <si>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</si>
  <si>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</si>
  <si>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</si>
  <si>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</si>
  <si>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</si>
  <si>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</si>
  <si>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</si>
  <si>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</si>
  <si>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</si>
  <si>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</si>
  <si>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</si>
  <si>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</si>
  <si>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</si>
  <si>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</si>
  <si>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</si>
  <si>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</si>
  <si>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</si>
  <si>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</si>
  <si>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</si>
  <si>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</si>
  <si>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</si>
  <si>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</si>
  <si>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</si>
  <si>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</si>
  <si>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</si>
  <si>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</si>
  <si>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</si>
  <si>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</si>
  <si>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</si>
  <si>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</si>
  <si>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</si>
  <si>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</si>
  <si>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</si>
  <si>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</si>
  <si>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</si>
  <si>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</si>
  <si>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</si>
  <si>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</si>
  <si>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</si>
  <si>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</si>
  <si>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</si>
  <si>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</si>
  <si>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</si>
  <si>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</si>
  <si>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</si>
  <si>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</si>
  <si>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</si>
  <si>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</si>
  <si>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</si>
  <si>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</si>
  <si>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</si>
  <si>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</si>
  <si>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</si>
  <si>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</si>
  <si>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</si>
  <si>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</si>
  <si>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</si>
  <si>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</si>
  <si>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</si>
  <si>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</si>
  <si>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</si>
  <si>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</si>
  <si>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</si>
  <si>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</si>
  <si>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</si>
  <si>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</si>
  <si>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</si>
  <si>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</si>
  <si>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</si>
  <si>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</si>
  <si>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</si>
  <si>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</si>
  <si>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</si>
  <si>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</si>
  <si>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</si>
  <si>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</si>
  <si>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</si>
  <si>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</si>
  <si>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</si>
  <si>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</si>
  <si>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</si>
  <si>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</si>
  <si>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</si>
  <si>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</si>
  <si>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</si>
  <si>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</si>
  <si>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</si>
  <si>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</si>
  <si>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</si>
  <si>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</si>
  <si>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</si>
  <si>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</si>
  <si>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</si>
  <si>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</si>
  <si>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</si>
  <si>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</si>
  <si>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</si>
  <si>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</si>
  <si>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</si>
  <si>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</si>
  <si>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</si>
  <si>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</si>
  <si>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</si>
  <si>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</si>
  <si>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</si>
  <si>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</si>
  <si>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</si>
  <si>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</si>
  <si>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</si>
  <si>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</si>
  <si>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</si>
  <si>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</si>
  <si>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</si>
  <si>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</si>
  <si>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</si>
  <si>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</si>
  <si>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</si>
  <si>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</si>
  <si>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</si>
  <si>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</si>
  <si>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</si>
  <si>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</si>
  <si>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</si>
  <si>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</si>
  <si>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</si>
  <si>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</si>
  <si>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</si>
  <si>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</si>
  <si>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</si>
  <si>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</si>
  <si>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</si>
  <si>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</si>
  <si>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</si>
  <si>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</si>
  <si>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</si>
  <si>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</si>
  <si>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</si>
  <si>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</si>
  <si>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</si>
  <si>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</si>
  <si>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</si>
  <si>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</si>
  <si>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</si>
  <si>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</si>
  <si>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</si>
  <si>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</si>
  <si>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</si>
  <si>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</si>
  <si>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</si>
  <si>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</si>
  <si>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</si>
  <si>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</si>
  <si>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</si>
  <si>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</si>
  <si>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</si>
  <si>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</si>
  <si>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</si>
  <si>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</si>
  <si>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</si>
  <si>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</si>
  <si>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</si>
  <si>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</si>
  <si>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</si>
  <si>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</si>
  <si>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</si>
  <si>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</si>
  <si>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</si>
  <si>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</si>
  <si>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</si>
  <si>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</si>
  <si>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</si>
  <si>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</si>
  <si>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</si>
  <si>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</si>
  <si>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</si>
  <si>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</si>
  <si>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</si>
  <si>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</si>
  <si>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</si>
  <si>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</si>
  <si>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</si>
  <si>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</si>
  <si>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</si>
  <si>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</si>
  <si>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</si>
  <si>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</si>
  <si>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</si>
  <si>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</si>
  <si>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</si>
  <si>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</si>
  <si>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</si>
  <si>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</si>
  <si>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</si>
  <si>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</si>
  <si>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</si>
  <si>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</si>
  <si>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</si>
  <si>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</si>
  <si>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</si>
  <si>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</si>
  <si>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</si>
  <si>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</si>
  <si>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</si>
  <si>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</si>
  <si>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</si>
  <si>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</si>
  <si>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</si>
  <si>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</si>
  <si>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</si>
  <si>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</si>
  <si>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</si>
  <si>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</si>
  <si>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</si>
  <si>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</si>
  <si>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</si>
  <si>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</si>
  <si>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</si>
  <si>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</si>
  <si>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</si>
  <si>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</si>
  <si>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</si>
  <si>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</si>
  <si>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</si>
  <si>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</si>
  <si>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</si>
  <si>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</si>
  <si>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</si>
  <si>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</si>
  <si>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</si>
  <si>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</si>
  <si>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</si>
  <si>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</si>
  <si>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</si>
  <si>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</si>
  <si>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</si>
  <si>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</si>
  <si>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</si>
  <si>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</si>
  <si>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</si>
  <si>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</si>
  <si>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</si>
  <si>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</si>
  <si>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</si>
  <si>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</si>
  <si>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</si>
  <si>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</si>
  <si>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</si>
  <si>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</si>
  <si>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</si>
  <si>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</si>
  <si>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</si>
  <si>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</si>
  <si>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</si>
  <si>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</si>
  <si>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</si>
  <si>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</si>
  <si>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</si>
  <si>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</si>
  <si>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</si>
  <si>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</si>
  <si>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</si>
  <si>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</si>
  <si>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</si>
  <si>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</si>
  <si>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</si>
  <si>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</si>
  <si>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</si>
  <si>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</si>
  <si>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</si>
  <si>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</si>
  <si>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</si>
  <si>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</si>
  <si>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</si>
  <si>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</si>
  <si>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</si>
  <si>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</si>
  <si>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</si>
  <si>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</si>
  <si>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</si>
  <si>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</si>
  <si>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</si>
  <si>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</si>
  <si>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</si>
  <si>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</si>
  <si>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</si>
  <si>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</si>
  <si>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</si>
  <si>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</si>
  <si>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</si>
  <si>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</si>
  <si>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</si>
  <si>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</si>
  <si>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</si>
  <si>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</si>
  <si>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</si>
  <si>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</si>
  <si>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</si>
  <si>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</si>
  <si>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</si>
  <si>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</si>
  <si>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</si>
  <si>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</si>
  <si>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</si>
  <si>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</si>
  <si>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</si>
  <si>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</si>
  <si>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</si>
  <si>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</si>
  <si>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</si>
  <si>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</si>
  <si>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</si>
  <si>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</si>
  <si>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</si>
  <si>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</si>
  <si>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</si>
  <si>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</si>
  <si>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</si>
  <si>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</si>
  <si>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</si>
  <si>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</si>
  <si>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</si>
  <si>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</si>
  <si>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</si>
  <si>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</si>
  <si>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</si>
  <si>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</si>
  <si>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</si>
  <si>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</si>
  <si>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</si>
  <si>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</si>
  <si>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</si>
  <si>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</si>
  <si>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</si>
  <si>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</si>
  <si>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</si>
  <si>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</si>
  <si>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</si>
  <si>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</si>
  <si>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</si>
  <si>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</si>
  <si>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</si>
  <si>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</si>
  <si>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</si>
  <si>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</si>
  <si>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</si>
  <si>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</si>
  <si>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</si>
  <si>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</si>
  <si>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</si>
  <si>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</si>
  <si>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</si>
  <si>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</si>
  <si>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</si>
  <si>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</si>
  <si>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</si>
  <si>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</si>
  <si>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</si>
  <si>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</si>
  <si>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</si>
  <si>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</si>
  <si>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</si>
  <si>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</si>
  <si>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</si>
  <si>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</si>
  <si>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</si>
  <si>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</si>
  <si>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</si>
  <si>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</si>
  <si>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</si>
  <si>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</si>
  <si>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</si>
  <si>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</si>
  <si>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</si>
  <si>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</si>
  <si>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</si>
  <si>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</si>
  <si>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</si>
  <si>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</si>
  <si>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</si>
  <si>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</si>
  <si>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</si>
  <si>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</si>
  <si>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</si>
  <si>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</si>
  <si>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</si>
  <si>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</si>
  <si>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</si>
  <si>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</si>
  <si>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</si>
  <si>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</si>
  <si>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</si>
  <si>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</si>
  <si>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</si>
  <si>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</si>
  <si>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</si>
  <si>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</si>
  <si>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</si>
  <si>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</si>
  <si>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</si>
  <si>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</si>
  <si>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</si>
  <si>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</si>
  <si>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</si>
  <si>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</si>
  <si>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</si>
  <si>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</si>
  <si>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</si>
  <si>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</si>
  <si>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</si>
  <si>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</si>
  <si>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</si>
  <si>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</si>
  <si>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</si>
  <si>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</si>
  <si>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</si>
  <si>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</si>
  <si>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</si>
  <si>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</si>
  <si>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</si>
  <si>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</si>
  <si>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</si>
  <si>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</si>
  <si>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</si>
  <si>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</si>
  <si>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</si>
  <si>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</si>
  <si>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</si>
  <si>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</si>
  <si>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</si>
  <si>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</si>
  <si>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</si>
  <si>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</si>
  <si>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</si>
  <si>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</si>
  <si>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</si>
  <si>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</si>
  <si>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</si>
  <si>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</si>
  <si>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</si>
  <si>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</si>
  <si>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</si>
  <si>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</si>
  <si>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</si>
  <si>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</si>
  <si>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</si>
  <si>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</si>
  <si>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</si>
  <si>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</si>
  <si>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</si>
  <si>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</si>
  <si>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</si>
  <si>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</si>
  <si>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</si>
  <si>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</si>
  <si>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</si>
  <si>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</si>
  <si>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</si>
  <si>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</si>
  <si>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</si>
  <si>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</si>
  <si>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</si>
  <si>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</si>
  <si>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</si>
  <si>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</si>
  <si>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</si>
  <si>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</si>
  <si>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</si>
  <si>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</si>
  <si>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</si>
  <si>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</si>
  <si>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</si>
  <si>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</si>
  <si>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</si>
  <si>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</si>
  <si>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</si>
  <si>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</si>
  <si>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</si>
  <si>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</si>
  <si>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</si>
  <si>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</si>
  <si>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</si>
  <si>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</si>
  <si>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</si>
  <si>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</si>
  <si>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</si>
  <si>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</si>
  <si>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</si>
  <si>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</si>
  <si>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</si>
  <si>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</si>
  <si>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</si>
  <si>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</si>
  <si>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</si>
  <si>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</si>
  <si>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</si>
  <si>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</si>
  <si>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</si>
  <si>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</si>
  <si>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</si>
  <si>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</si>
  <si>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</si>
  <si>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</si>
  <si>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</si>
  <si>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</si>
  <si>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</si>
  <si>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</si>
  <si>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</si>
  <si>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</si>
  <si>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</si>
  <si>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</si>
  <si>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</si>
  <si>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</si>
  <si>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</si>
  <si>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</si>
  <si>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</si>
  <si>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</si>
  <si>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</si>
  <si>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</si>
  <si>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</si>
  <si>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</si>
  <si>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</si>
  <si>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</si>
  <si>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</si>
  <si>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</si>
  <si>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</si>
  <si>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</si>
  <si>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</si>
  <si>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</si>
  <si>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</si>
  <si>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</si>
  <si>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</si>
  <si>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</si>
  <si>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</si>
  <si>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</si>
  <si>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</si>
  <si>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</si>
  <si>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</si>
  <si>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</si>
  <si>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</si>
  <si>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</si>
  <si>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</si>
  <si>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</si>
  <si>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</si>
  <si>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</si>
  <si>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</si>
  <si>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</si>
  <si>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</si>
  <si>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</si>
  <si>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</si>
  <si>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</si>
  <si>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</si>
  <si>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</si>
  <si>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</si>
  <si>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</si>
  <si>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</si>
  <si>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</si>
  <si>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</si>
  <si>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</si>
  <si>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</si>
  <si>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</si>
  <si>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</si>
  <si>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</si>
  <si>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</si>
  <si>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</si>
  <si>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</si>
  <si>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</si>
  <si>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</si>
  <si>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</si>
  <si>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</si>
  <si>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</si>
  <si>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</si>
  <si>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</si>
  <si>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</si>
  <si>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</si>
  <si>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</si>
  <si>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</si>
  <si>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</si>
  <si>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</si>
  <si>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</si>
  <si>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</si>
  <si>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</si>
  <si>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</si>
  <si>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</si>
  <si>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</si>
  <si>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</si>
  <si>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</si>
  <si>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</si>
  <si>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</si>
  <si>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</si>
  <si>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</si>
  <si>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</si>
  <si>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</si>
  <si>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</si>
  <si>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</si>
  <si>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</si>
  <si>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</si>
  <si>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</si>
  <si>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</si>
  <si>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</si>
  <si>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</si>
  <si>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</si>
  <si>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</si>
  <si>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</si>
  <si>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</si>
  <si>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</si>
  <si>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</si>
  <si>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</si>
  <si>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</si>
  <si>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</si>
  <si>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</si>
  <si>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</si>
  <si>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</si>
  <si>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</si>
  <si>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</si>
  <si>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</si>
  <si>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</si>
  <si>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</si>
  <si>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</si>
  <si>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</si>
  <si>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</si>
  <si>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</si>
  <si>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</si>
  <si>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</si>
  <si>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</si>
  <si>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</si>
  <si>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</si>
  <si>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</si>
  <si>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</si>
  <si>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</si>
  <si>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</si>
  <si>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</si>
  <si>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</si>
  <si>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</si>
  <si>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</si>
  <si>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</si>
  <si>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</si>
  <si>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</si>
  <si>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</si>
  <si>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</si>
  <si>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</si>
  <si>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</si>
  <si>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</si>
  <si>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</si>
  <si>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</si>
  <si>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</si>
  <si>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</si>
  <si>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</si>
  <si>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</si>
  <si>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</si>
  <si>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</si>
  <si>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</si>
  <si>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</si>
  <si>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</si>
  <si>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</si>
  <si>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</si>
  <si>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</si>
  <si>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</si>
  <si>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</si>
  <si>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</si>
  <si>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</si>
  <si>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</si>
  <si>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</si>
  <si>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</si>
  <si>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</si>
  <si>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</si>
  <si>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</si>
  <si>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</si>
  <si>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</si>
  <si>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</si>
  <si>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</si>
  <si>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</si>
  <si>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</si>
  <si>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</si>
  <si>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</si>
  <si>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</si>
  <si>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</si>
  <si>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</si>
  <si>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</si>
  <si>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</si>
  <si>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</si>
  <si>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</si>
  <si>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</si>
  <si>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</si>
  <si>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</si>
  <si>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</si>
  <si>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</si>
  <si>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</si>
  <si>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</si>
  <si>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</si>
  <si>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</si>
  <si>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</si>
  <si>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</si>
  <si>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</si>
  <si>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</si>
  <si>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</si>
  <si>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</si>
  <si>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</si>
  <si>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</si>
  <si>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</si>
  <si>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</si>
  <si>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</si>
  <si>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</si>
  <si>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</si>
  <si>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</si>
  <si>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</si>
  <si>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</si>
  <si>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</si>
  <si>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</si>
  <si>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</si>
  <si>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</si>
  <si>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</si>
  <si>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</si>
  <si>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</si>
  <si>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</si>
  <si>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</si>
  <si>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</si>
  <si>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</si>
  <si>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</si>
  <si>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</si>
  <si>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</si>
  <si>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</si>
  <si>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</si>
  <si>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</si>
  <si>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</si>
  <si>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</si>
  <si>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</si>
  <si>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</si>
  <si>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</si>
  <si>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</si>
  <si>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</si>
  <si>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</si>
  <si>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</si>
  <si>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</si>
  <si>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</si>
  <si>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</si>
  <si>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</si>
  <si>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</si>
  <si>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</si>
  <si>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</si>
  <si>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</si>
  <si>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</si>
  <si>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</si>
  <si>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</si>
  <si>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</si>
  <si>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</si>
  <si>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</si>
  <si>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</si>
  <si>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</si>
  <si>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</si>
  <si>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</si>
  <si>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</si>
  <si>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</si>
  <si>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</si>
  <si>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</si>
  <si>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</si>
  <si>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</si>
  <si>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</si>
  <si>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</si>
  <si>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</si>
  <si>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</si>
  <si>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</si>
  <si>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</si>
  <si>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</si>
  <si>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</si>
  <si>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</si>
  <si>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</si>
  <si>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</si>
  <si>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</si>
  <si>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</si>
  <si>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</si>
  <si>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</si>
  <si>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</si>
  <si>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</si>
  <si>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</si>
  <si>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</si>
  <si>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</si>
  <si>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</si>
  <si>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</si>
  <si>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</si>
  <si>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</si>
  <si>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</si>
  <si>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</si>
  <si>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</si>
  <si>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</si>
  <si>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</si>
  <si>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</si>
  <si>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</si>
  <si>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</si>
  <si>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</si>
  <si>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</si>
  <si>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</si>
  <si>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</si>
  <si>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</si>
  <si>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</si>
  <si>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</si>
  <si>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</si>
  <si>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</si>
  <si>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</si>
  <si>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</si>
  <si>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</si>
  <si>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</si>
  <si>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</si>
  <si>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</si>
  <si>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</si>
  <si>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</si>
  <si>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</si>
  <si>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</si>
  <si>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</si>
  <si>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</si>
  <si>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</si>
  <si>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</si>
  <si>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</si>
  <si>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</si>
  <si>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</si>
  <si>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</si>
  <si>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</si>
  <si>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</si>
  <si>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</si>
  <si>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</si>
  <si>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</si>
  <si>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</si>
  <si>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</si>
  <si>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</si>
  <si>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</si>
  <si>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</si>
  <si>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</si>
  <si>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</si>
  <si>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</si>
  <si>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</si>
  <si>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</si>
  <si>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</si>
  <si>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</si>
  <si>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</si>
  <si>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</si>
  <si>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</si>
  <si>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</si>
  <si>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</si>
  <si>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</si>
  <si>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</si>
  <si>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</si>
  <si>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</si>
  <si>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</si>
  <si>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</si>
  <si>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</si>
  <si>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</si>
  <si>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</si>
  <si>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</si>
  <si>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</si>
  <si>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</si>
  <si>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</si>
  <si>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</si>
  <si>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</si>
  <si>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</si>
  <si>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</si>
  <si>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</si>
  <si>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</si>
  <si>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</si>
  <si>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</si>
  <si>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</si>
  <si>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</si>
  <si>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</si>
  <si>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</si>
  <si>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</si>
  <si>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</si>
  <si>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</si>
  <si>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</si>
  <si>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</si>
  <si>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</si>
  <si>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</si>
  <si>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</si>
  <si>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</si>
  <si>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</si>
  <si>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</si>
  <si>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</si>
  <si>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</si>
  <si>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</si>
  <si>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</si>
  <si>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</si>
  <si>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</si>
  <si>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</si>
  <si>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</si>
  <si>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</si>
  <si>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</si>
  <si>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</si>
  <si>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</si>
  <si>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</si>
  <si>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</si>
  <si>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</si>
  <si>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</si>
  <si>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</si>
  <si>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</si>
  <si>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</si>
  <si>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</si>
  <si>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</si>
  <si>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</si>
  <si>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</si>
  <si>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</si>
  <si>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</si>
  <si>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</si>
  <si>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</si>
  <si>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</si>
  <si>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</si>
  <si>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</si>
  <si>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</si>
  <si>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</si>
  <si>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</si>
  <si>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</si>
  <si>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</si>
  <si>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</si>
  <si>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</si>
  <si>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</si>
  <si>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</si>
  <si>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</si>
  <si>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</si>
  <si>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</si>
  <si>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</si>
  <si>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</si>
  <si>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</si>
  <si>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</si>
  <si>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</si>
  <si>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</si>
  <si>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</si>
  <si>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</si>
  <si>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</si>
  <si>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</si>
  <si>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</si>
  <si>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</si>
  <si>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</si>
  <si>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</si>
  <si>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</si>
  <si>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</si>
  <si>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</si>
  <si>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</si>
  <si>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</si>
  <si>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</si>
  <si>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</si>
  <si>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</si>
  <si>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</si>
  <si>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</si>
  <si>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</si>
  <si>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</si>
  <si>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</si>
  <si>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</si>
  <si>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</si>
  <si>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</si>
  <si>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</si>
  <si>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</si>
  <si>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</si>
  <si>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</si>
  <si>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</si>
  <si>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</si>
  <si>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</si>
  <si>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</si>
  <si>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</si>
  <si>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</si>
  <si>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</si>
  <si>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</si>
  <si>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</si>
  <si>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</si>
  <si>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</si>
  <si>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</si>
  <si>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</si>
  <si>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</si>
  <si>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</si>
  <si>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</si>
  <si>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</si>
  <si>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</si>
  <si>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</si>
  <si>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</si>
  <si>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</si>
  <si>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</si>
  <si>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</si>
  <si>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</si>
  <si>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</si>
  <si>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</si>
  <si>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</si>
  <si>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</si>
  <si>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</si>
  <si>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</si>
  <si>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</si>
  <si>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</si>
  <si>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</si>
  <si>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</si>
  <si>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</si>
  <si>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</si>
  <si>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</si>
  <si>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</si>
  <si>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</si>
  <si>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</si>
  <si>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</si>
  <si>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</si>
  <si>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</si>
  <si>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</si>
  <si>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</si>
  <si>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</si>
  <si>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</si>
  <si>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</si>
  <si>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</si>
  <si>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</si>
  <si>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</si>
  <si>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</si>
  <si>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</si>
  <si>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</si>
  <si>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</si>
  <si>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</si>
  <si>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</si>
  <si>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</si>
  <si>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</si>
  <si>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</si>
  <si>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</si>
  <si>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</si>
  <si>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</si>
  <si>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</si>
  <si>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</si>
  <si>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</si>
  <si>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</si>
  <si>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</si>
  <si>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</si>
  <si>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</si>
  <si>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</si>
  <si>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</si>
  <si>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</si>
  <si>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</si>
  <si>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</si>
  <si>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</si>
  <si>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</si>
  <si>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</si>
  <si>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</si>
  <si>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</si>
  <si>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</si>
  <si>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</si>
  <si>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</si>
  <si>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</si>
  <si>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</si>
  <si>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</si>
  <si>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</si>
  <si>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</si>
  <si>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</si>
  <si>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</si>
  <si>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</si>
  <si>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</si>
  <si>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</si>
  <si>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</si>
  <si>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</si>
  <si>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</si>
  <si>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</si>
  <si>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</si>
  <si>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</si>
  <si>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</si>
  <si>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</si>
  <si>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</si>
  <si>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</si>
  <si>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</si>
  <si>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</si>
  <si>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</si>
  <si>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</si>
  <si>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</si>
  <si>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</si>
  <si>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</si>
  <si>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</si>
  <si>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</si>
  <si>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</si>
  <si>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</si>
  <si>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</si>
  <si>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</si>
  <si>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</si>
  <si>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</si>
  <si>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</si>
  <si>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</si>
  <si>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</si>
  <si>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</si>
  <si>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</si>
  <si>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</si>
  <si>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</si>
  <si>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</si>
  <si>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</si>
  <si>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</si>
  <si>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</si>
  <si>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</si>
  <si>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</si>
  <si>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</si>
  <si>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</si>
  <si>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</si>
  <si>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</si>
  <si>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</si>
  <si>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</si>
  <si>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</si>
  <si>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</si>
  <si>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</si>
  <si>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</si>
  <si>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</si>
  <si>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</si>
  <si>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</si>
  <si>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</si>
  <si>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</si>
  <si>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</si>
  <si>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</si>
  <si>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</si>
  <si>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</si>
  <si>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</si>
  <si>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</si>
  <si>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</si>
  <si>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</si>
  <si>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</si>
  <si>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</si>
  <si>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</si>
  <si>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</si>
  <si>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</si>
  <si>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</si>
  <si>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</si>
  <si>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</si>
  <si>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</si>
  <si>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</si>
  <si>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</si>
  <si>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</si>
  <si>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</si>
  <si>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</si>
  <si>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</si>
  <si>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</si>
  <si>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</si>
  <si>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</si>
  <si>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</si>
  <si>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</si>
  <si>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</si>
  <si>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</si>
  <si>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</si>
  <si>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</si>
  <si>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</si>
  <si>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</si>
  <si>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</si>
  <si>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</si>
  <si>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</si>
  <si>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</si>
  <si>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</si>
  <si>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</si>
  <si>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</si>
  <si>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</si>
  <si>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</si>
  <si>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</si>
  <si>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</si>
  <si>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</si>
  <si>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</si>
  <si>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</si>
  <si>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</si>
  <si>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</si>
  <si>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</si>
  <si>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</si>
  <si>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</si>
  <si>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</si>
  <si>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</si>
  <si>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</si>
  <si>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</si>
  <si>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</si>
  <si>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</si>
  <si>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</si>
  <si>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</si>
  <si>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</si>
  <si>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</si>
  <si>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</si>
  <si>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</si>
  <si>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</si>
  <si>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</si>
  <si>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</si>
  <si>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</si>
  <si>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</si>
  <si>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</si>
  <si>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</si>
  <si>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</si>
  <si>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</si>
  <si>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</si>
  <si>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</si>
  <si>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</si>
  <si>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</si>
  <si>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</si>
  <si>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</si>
  <si>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</si>
  <si>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</si>
  <si>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</si>
  <si>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</si>
  <si>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</si>
  <si>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</si>
  <si>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</si>
  <si>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</si>
  <si>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</si>
  <si>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</si>
  <si>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</si>
  <si>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</si>
  <si>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</si>
  <si>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</si>
  <si>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</si>
  <si>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</si>
  <si>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</si>
  <si>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</si>
  <si>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</si>
  <si>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</si>
  <si>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</si>
  <si>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</si>
  <si>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</si>
  <si>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</si>
  <si>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</si>
  <si>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</si>
  <si>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</si>
  <si>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</si>
  <si>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</si>
  <si>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</si>
  <si>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</si>
  <si>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</si>
  <si>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</si>
  <si>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</si>
  <si>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</si>
  <si>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</si>
  <si>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</si>
  <si>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</si>
  <si>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</si>
  <si>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</si>
  <si>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</si>
  <si>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</si>
  <si>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</si>
  <si>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</si>
  <si>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</si>
  <si>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</si>
  <si>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</si>
  <si>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</si>
  <si>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</si>
  <si>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</si>
  <si>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</si>
  <si>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</si>
  <si>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</si>
  <si>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</si>
  <si>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</si>
  <si>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</si>
  <si>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</si>
  <si>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</si>
  <si>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</si>
  <si>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</si>
  <si>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</si>
  <si>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</si>
  <si>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</si>
  <si>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</si>
  <si>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</si>
  <si>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</si>
  <si>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</si>
  <si>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</si>
  <si>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</si>
  <si>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</si>
  <si>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</si>
  <si>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</si>
  <si>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</si>
  <si>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</si>
  <si>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</si>
  <si>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</si>
  <si>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</si>
  <si>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</si>
  <si>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</si>
  <si>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</si>
  <si>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</si>
  <si>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</si>
  <si>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</si>
  <si>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</si>
  <si>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</si>
  <si>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</si>
  <si>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</si>
  <si>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</si>
  <si>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</si>
  <si>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</si>
  <si>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</si>
  <si>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</si>
  <si>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</si>
  <si>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</si>
  <si>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</si>
  <si>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</si>
  <si>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</si>
  <si>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</si>
  <si>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</si>
  <si>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</si>
  <si>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</si>
  <si>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</si>
  <si>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</si>
  <si>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</si>
  <si>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</si>
  <si>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</si>
  <si>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</si>
  <si>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</si>
  <si>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</si>
  <si>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</si>
  <si>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</si>
  <si>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</si>
  <si>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</si>
  <si>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</si>
  <si>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</si>
  <si>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</si>
  <si>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</si>
  <si>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</si>
  <si>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</si>
  <si>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</si>
  <si>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</si>
  <si>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</si>
  <si>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</si>
  <si>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</si>
  <si>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</si>
  <si>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</si>
  <si>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</si>
  <si>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</si>
  <si>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</si>
  <si>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</si>
  <si>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</si>
  <si>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</si>
  <si>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</si>
  <si>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</si>
  <si>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</si>
  <si>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</si>
  <si>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</si>
  <si>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</si>
  <si>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</si>
  <si>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</si>
  <si>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</si>
  <si>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</si>
  <si>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</si>
  <si>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</si>
  <si>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</si>
  <si>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</si>
  <si>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</si>
  <si>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</si>
  <si>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</si>
  <si>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</si>
  <si>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</si>
  <si>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</si>
  <si>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</si>
  <si>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</si>
  <si>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</si>
  <si>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</si>
  <si>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</si>
  <si>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</si>
  <si>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</si>
  <si>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</si>
  <si>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</si>
  <si>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</si>
  <si>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</si>
  <si>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</si>
  <si>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</si>
  <si>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</si>
  <si>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</si>
  <si>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</si>
  <si>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</si>
  <si>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</si>
  <si>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</si>
  <si>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</si>
  <si>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</si>
  <si>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</si>
  <si>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</si>
  <si>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</si>
  <si>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</si>
  <si>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</si>
  <si>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</si>
  <si>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</si>
  <si>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</si>
  <si>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</si>
  <si>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</si>
  <si>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</si>
  <si>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</si>
  <si>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</si>
  <si>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</si>
  <si>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</si>
  <si>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</si>
  <si>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</si>
  <si>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</si>
  <si>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</si>
  <si>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</si>
  <si>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</si>
  <si>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</si>
  <si>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</si>
  <si>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</si>
  <si>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</si>
  <si>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</si>
  <si>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</si>
  <si>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</si>
  <si>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</si>
  <si>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</si>
  <si>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</si>
  <si>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</si>
  <si>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</si>
  <si>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</si>
  <si>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</si>
  <si>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</si>
  <si>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</si>
  <si>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</si>
  <si>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</si>
  <si>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</si>
  <si>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</si>
  <si>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</si>
  <si>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</si>
  <si>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</si>
  <si>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</si>
  <si>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</si>
  <si>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</si>
  <si>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</si>
  <si>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</si>
  <si>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</si>
  <si>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</si>
  <si>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</si>
  <si>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</si>
  <si>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</si>
  <si>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</si>
  <si>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</si>
  <si>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</si>
  <si>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</si>
  <si>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</si>
  <si>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</si>
  <si>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</si>
  <si>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</si>
  <si>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</si>
  <si>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</si>
  <si>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</si>
  <si>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</si>
  <si>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</si>
  <si>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</si>
  <si>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</si>
  <si>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</si>
  <si>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</si>
  <si>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</si>
  <si>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</si>
  <si>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</si>
  <si>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</si>
  <si>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</si>
  <si>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</si>
  <si>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</si>
  <si>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</si>
  <si>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</si>
  <si>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</si>
  <si>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</si>
  <si>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</si>
  <si>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</si>
  <si>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</si>
  <si>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</si>
  <si>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</si>
  <si>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</si>
  <si>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</si>
  <si>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</si>
  <si>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</si>
  <si>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</si>
  <si>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</si>
  <si>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</si>
  <si>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</si>
  <si>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</si>
  <si>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</si>
  <si>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</si>
  <si>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</si>
  <si>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</si>
  <si>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</si>
  <si>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</si>
  <si>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</si>
  <si>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</si>
  <si>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</si>
  <si>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</si>
  <si>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</si>
  <si>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</si>
  <si>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</si>
  <si>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</si>
  <si>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</si>
  <si>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</si>
  <si>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</si>
  <si>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</si>
  <si>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</si>
  <si>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</si>
  <si>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</si>
  <si>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</si>
  <si>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</si>
  <si>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</si>
  <si>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</si>
  <si>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</si>
  <si>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</si>
  <si>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</si>
  <si>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</si>
  <si>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</si>
  <si>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</si>
  <si>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</si>
  <si>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</si>
  <si>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</si>
  <si>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</si>
  <si>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</si>
  <si>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</si>
  <si>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</si>
  <si>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</si>
  <si>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</si>
  <si>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</si>
  <si>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</si>
  <si>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</si>
  <si>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</si>
  <si>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</si>
  <si>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</si>
  <si>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</si>
  <si>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</si>
  <si>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</si>
  <si>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</si>
  <si>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</si>
  <si>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</si>
  <si>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</si>
  <si>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</si>
  <si>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</si>
  <si>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</si>
  <si>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</si>
  <si>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</si>
  <si>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</si>
  <si>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</si>
  <si>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</si>
  <si>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</si>
  <si>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</si>
  <si>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</si>
  <si>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</si>
  <si>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</si>
  <si>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</si>
  <si>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</si>
  <si>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</si>
  <si>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</si>
  <si>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</si>
  <si>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</si>
  <si>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</si>
  <si>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</si>
  <si>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</si>
  <si>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</si>
  <si>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</si>
  <si>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</si>
  <si>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</si>
  <si>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</si>
  <si>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Team at site TS</t>
  </si>
  <si>
    <t>PCM-20251122-00001410</t>
  </si>
  <si>
    <t>site located at Al Qattan Tourist Village Resort and has limited access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</si>
  <si>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</si>
  <si>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</si>
  <si>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</si>
  <si>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</si>
  <si>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</si>
  <si>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</si>
  <si>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</si>
  <si>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</si>
  <si>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</si>
  <si>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</si>
  <si>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</si>
  <si>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</si>
  <si>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TT-20251121-01205</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</si>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</sst>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320.91925416666345</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c r="G3" s="144">
        <f ca="1">IFERROR(NOW()-F3,"-")</f>
        <v>45983.86768009259</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45983.86768009259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45983.86768009259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45983.86768009259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45983.86768009259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45983.86768009259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45983.86768009259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45983.86768009259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45983.86768009259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45983.86768009259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45983.86768009259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45983.86768009259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45983.86768009259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45983.86768009259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45983.86768009259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45983.86768009259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45983.86768009259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45983.86768009259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45983.86768009259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45983.86768009259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45983.86768009259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45983.86768009259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45983.86768009259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45983.86768009259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45983.86768009259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45983.86768009259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45983.86768009259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45983.86768009259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45983.86768009259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45983.86768009259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45983.86768009259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45983.86768009259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45983.86768009259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45983.86768009259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45983.86768009259</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45983.86768009259</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2043984D-AEED-41B7-A448-32CB65338A4E}"/>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158.86784212962812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45983.86768009259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45983.86768009259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45983.86768009259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45983.86768009259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45983.86768009259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45983.86768009259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45983.86768009259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45983.86768009259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45983.86768009259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45983.86768009259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45983.86768009259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45983.86768009259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45983.86768009259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45983.86768009259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45983.86768009259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45983.86768009259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45983.86768009259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45983.86768009259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45983.86768009259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45983.86768009259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45983.86768009259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45983.86768009259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45983.86768009259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45983.86768009259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45983.86768009259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45983.86768009259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45983.86768009259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45983.86768009259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45983.86768009259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45983.86768009259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45983.86768009259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45983.86768009259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45983.86768009259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45983.86768009259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45983.86768009259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45983.86768009259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45983.86768009259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45983.86768009259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45983.86768009259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45983.86768009259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45983.86768009259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45983.86768009259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45983.86768009259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45983.86768009259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45983.86768009259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45983.86768009259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45983.86768009259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45983.86768009259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45983.86768009259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45983.86768009259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45983.86768009259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45983.86768009259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45983.86768009259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45983.86768009259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45983.86768009259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45983.86768009259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45983.86768009259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45983.86768009259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45983.86768009259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45983.86768009259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45983.86768009259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45983.86768009259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45983.86768009259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45983.86768009259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45983.86768009259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45983.86768009259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45983.86768009259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45983.86768009259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45983.86768009259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45983.86768009259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45983.86768009259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45983.86768009259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45983.86768009259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45983.86768009259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45983.86768009259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45983.86768009259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45983.86768009259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45983.86768009259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45983.86768009259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45983.86768009259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45983.86768009259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45983.86768009259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45983.86768009259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45983.86768009259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45983.86768009259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45983.86768009259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45983.86768009259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45983.86768009259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45983.86768009259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45983.86768009259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45983.86768009259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45983.86768009259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45983.86768009259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45983.86768009259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45983.86768009259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45983.86768009259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45983.86768009259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45983.86768009259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45983.86768009259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45983.86768009259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45983.86768009259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45983.86768009259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45983.86768009259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45983.86768009259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45983.86768009259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45983.86768009259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45983.86768009259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45983.86768009259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45983.86768009259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45983.86768009259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45983.86768009259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45983.86768009259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45983.86768009259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45983.86768009259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45983.86768009259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45983.86768009259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45983.86768009259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45983.86768009259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45983.86768009259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45983.86768009259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45983.86768009259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45983.86768009259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45983.86768009259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45983.86768009259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45983.86768009259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45983.86768009259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45983.86768009259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45983.86768009259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45983.86768009259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45983.86768009259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45983.86768009259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45983.86768009259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45983.86768009259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45983.86768009259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45983.86768009259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45983.86768009259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45983.86768009259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45983.86768009259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45983.86768009259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45983.86768009259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45983.86768009259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45983.86768009259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45983.86768009259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45983.86768009259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45983.86768009259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45983.86768009259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45983.86768009259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45983.86768009259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45983.86768009259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45983.86768009259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45983.86768009259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45983.86768009259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45983.86768009259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45983.86768009259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45983.86768009259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45983.86768009259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A5" sqref="A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45983.86768009259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45983.86768009259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45983.86768009259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45983.86768009259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45983.86768009259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45983.86768009259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45983.86768009259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45983.86768009259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45983.86768009259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45983.86768009259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45983.86768009259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45983.86768009259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45983.86768009259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45983.86768009259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45983.86768009259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45983.86768009259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45983.86768009259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45983.86768009259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45983.86768009259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45983.86768009259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45983.86768009259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45983.86768009259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45983.86768009259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45983.86768009259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45983.86768009259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45983.86768009259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45983.86768009259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45983.86768009259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45983.86768009259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45983.86768009259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45983.86768009259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45983.86768009259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45983.86768009259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45983.86768009259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45983.86768009259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45983.86768009259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45983.86768009259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45983.86768009259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45983.86768009259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45983.86768009259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45983.86768009259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45983.86768009259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45983.86768009259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45983.86768009259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45983.86768009259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45983.86768009259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45983.86768009259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45983.86768009259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45983.86768009259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45983.86768009259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45983.86768009259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45983.86768009259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45983.86768009259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45983.86768009259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45983.86768009259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45983.86768009259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45983.86768009259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45983.86768009259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45983.86768009259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45983.86768009259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45983.86768009259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45983.86768009259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45983.86768009259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45983.86768009259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45983.86768009259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45983.86768009259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45983.86768009259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45983.86768009259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45983.86768009259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45983.86768009259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45983.86768009259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45983.86768009259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45983.86768009259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45983.86768009259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45983.86768009259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45983.86768009259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45983.86768009259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45983.86768009259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45983.86768009259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45983.86768009259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45983.86768009259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45983.86768009259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45983.86768009259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45983.86768009259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45983.86768009259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45983.86768009259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45983.86768009259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45983.86768009259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45983.86768009259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45983.86768009259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45983.86768009259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45983.86768009259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45983.86768009259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45983.86768009259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45983.86768009259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45983.86768009259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45983.86768009259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45983.86768009259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45983.86768009259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45983.86768009259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45983.86768009259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45983.86768009259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45983.86768009259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45983.86768009259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45983.86768009259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45983.86768009259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45983.86768009259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45983.86768009259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45983.86768009259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45983.86768009259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45983.86768009259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45983.86768009259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45983.86768009259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45983.86768009259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45983.86768009259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45983.86768009259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45983.86768009259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45983.86768009259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45983.86768009259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45983.86768009259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45983.86768009259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45983.86768009259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45983.86768009259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45983.86768009259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45983.86768009259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45983.86768009259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45983.86768009259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45983.86768009259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45983.86768009259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45983.86768009259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45983.86768009259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45983.86768009259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45983.86768009259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45983.86768009259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45983.86768009259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45983.86768009259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45983.86768009259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45983.86768009259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45983.86768009259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45983.86768009259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45983.86768009259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45983.86768009259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45983.86768009259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45983.86768009259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45983.86768009259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45983.86768009259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45983.86768009259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45983.86768009259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45983.86768009259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45983.86768009259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45983.86768009259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45983.86768009259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45983.86768009259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45983.86768009259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45983.86768009259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45983.86768009259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45983.86768009259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45983.86768009259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45983.86768009259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45983.86768009259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45983.86768009259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45983.86768009259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45983.86768009259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45983.86768009259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45983.86768009259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45983.86768009259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45983.86768009259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45983.86768009259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45983.86768009259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45983.86768009259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45983.86768009259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45983.86768009259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45983.86768009259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45983.86768009259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45983.86768009259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45983.86768009259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45983.86768009259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45983.86768009259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45983.86768009259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45983.86768009259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45983.86768009259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45983.86768009259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45983.86768009259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45983.86768009259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45983.86768009259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45983.86768009259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45983.86768009259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45983.86768009259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45983.86768009259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45983.86768009259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45983.86768009259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45983.86768009259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45983.86768009259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45983.86768009259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45983.86768009259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45983.86768009259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45983.86768009259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45983.86768009259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45983.86768009259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45983.86768009259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45983.86768009259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45983.86768009259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45983.86768009259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45983.86768009259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45983.86768009259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45983.86768009259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45983.86768009259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45983.86768009259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45983.86768009259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45983.86768009259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45983.86768009259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45983.86768009259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45983.86768009259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45983.86768009259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45983.86768009259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45983.86768009259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45983.86768009259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45983.86768009259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45983.86768009259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45983.86768009259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45983.86768009259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45983.86768009259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45983.86768009259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45983.86768009259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45983.86768009259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45983.86768009259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45983.86768009259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45983.86768009259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45983.86768009259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45983.86768009259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45983.86768009259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45983.86768009259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45983.86768009259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45983.86768009259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45983.86768009259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45983.86768009259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45983.86768009259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45983.86768009259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45983.86768009259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45983.86768009259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45983.86768009259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45983.86768009259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45983.86768009259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45983.86768009259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45983.86768009259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45983.86768009259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45983.86768009259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45983.86768009259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45983.86768009259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45983.86768009259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45983.86768009259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45983.86768009259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45983.86768009259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45983.86768009259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45983.86768009259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45983.86768009259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45983.86768009259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45983.86768009259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45983.86768009259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45983.86768009259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45983.86768009259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45983.86768009259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45983.86768009259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45983.86768009259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45983.86768009259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45983.86768009259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45983.86768009259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45983.86768009259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45983.86768009259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45983.86768009259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45983.86768009259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45983.86768009259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45983.86768009259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45983.86768009259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45983.86768009259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45983.86768009259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45983.86768009259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45983.86768009259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45983.86768009259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45983.86768009259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45983.86768009259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45983.86768009259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45983.86768009259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45983.86768009259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45983.86768009259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45983.86768009259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45983.86768009259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45983.86768009259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45983.86768009259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45983.86768009259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45983.86768009259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45983.86768009259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45983.86768009259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45983.86768009259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45983.86768009259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45983.86768009259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45983.86768009259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45983.86768009259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45983.86768009259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45983.86768009259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45983.86768009259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45983.86768009259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45983.86768009259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45983.86768009259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45983.86768009259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45983.86768009259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45983.86768009259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45983.86768009259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45983.86768009259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45983.86768009259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45983.86768009259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45983.86768009259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45983.86768009259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45983.86768009259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45983.86768009259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45983.86768009259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45983.86768009259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45983.86768009259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45983.86768009259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45983.86768009259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45983.86768009259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45983.86768009259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45983.86768009259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45983.86768009259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45983.86768009259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45983.86768009259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45983.86768009259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45983.86768009259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45983.86768009259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45983.86768009259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45983.86768009259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45983.86768009259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45983.86768009259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45983.86768009259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45983.86768009259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45983.86768009259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45983.86768009259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45983.86768009259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45983.86768009259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45983.86768009259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45983.86768009259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45983.86768009259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45983.86768009259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45983.86768009259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45983.86768009259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45983.86768009259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45983.86768009259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45983.86768009259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45983.86768009259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45983.86768009259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45983.86768009259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45983.86768009259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45983.86768009259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45983.86768009259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45983.86768009259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45983.86768009259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45983.86768009259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45983.86768009259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45983.86768009259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45983.86768009259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45983.86768009259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45983.86768009259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45983.86768009259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45983.86768009259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45983.86768009259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45983.86768009259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45983.86768009259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45983.86768009259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45983.86768009259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45983.86768009259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45983.86768009259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45983.86768009259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45983.86768009259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45983.86768009259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45983.86768009259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45983.86768009259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45983.86768009259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45983.86768009259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45983.86768009259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45983.86768009259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45983.86768009259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45983.86768009259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45983.86768009259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45983.86768009259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45983.86768009259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45983.86768009259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45983.86768009259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45983.86768009259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45983.86768009259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45983.86768009259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45983.86768009259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45983.86768009259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45983.86768009259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45983.86768009259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45983.86768009259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45983.86768009259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45983.86768009259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45983.86768009259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45983.86768009259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45983.86768009259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45983.86768009259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45983.86768009259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45983.86768009259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45983.86768009259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45983.86768009259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45983.86768009259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45983.86768009259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45983.86768009259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45983.86768009259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45983.86768009259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45983.86768009259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45983.86768009259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45983.86768009259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45983.86768009259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45983.86768009259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45983.86768009259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45983.86768009259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45983.86768009259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45983.86768009259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45983.86768009259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45983.86768009259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45983.86768009259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45983.86768009259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45983.86768009259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45983.86768009259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45983.86768009259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45983.86768009259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45983.86768009259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45983.86768009259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45983.86768009259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45983.86768009259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45983.86768009259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45983.86768009259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45983.86768009259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45983.86768009259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45983.86768009259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45983.86768009259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45983.86768009259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45983.86768009259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45983.86768009259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45983.86768009259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45983.86768009259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45983.86768009259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45983.86768009259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45983.86768009259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45983.86768009259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45983.86768009259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45983.86768009259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45983.86768009259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45983.86768009259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45983.86768009259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45983.86768009259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45983.86768009259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45983.86768009259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45983.86768009259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45983.86768009259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45983.86768009259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45983.86768009259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45983.86768009259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45983.86768009259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45983.86768009259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45983.86768009259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45983.86768009259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45983.86768009259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45983.86768009259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45983.86768009259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45983.86768009259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45983.86768009259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45983.86768009259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45983.86768009259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45983.86768009259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45983.86768009259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45983.86768009259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45983.86768009259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45983.86768009259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45983.86768009259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45983.86768009259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45983.86768009259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45983.86768009259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45983.86768009259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45983.86768009259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45983.86768009259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45983.86768009259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45983.86768009259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45983.86768009259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45983.86768009259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45983.86768009259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45983.86768009259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45983.86768009259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45983.86768009259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45983.86768009259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45983.86768009259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45983.86768009259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45983.86768009259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45983.86768009259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45983.86768009259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45983.86768009259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45983.86768009259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45983.86768009259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45983.86768009259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45983.86768009259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45983.86768009259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45983.86768009259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45983.86768009259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45983.86768009259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45983.86768009259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45983.86768009259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45983.86768009259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45983.86768009259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45983.86768009259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45983.86768009259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45983.86768009259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45983.86768009259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45983.86768009259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45983.86768009259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45983.86768009259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45983.86768009259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45983.86768009259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45983.86768009259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45983.86768009259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45983.86768009259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45983.86768009259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45983.86768009259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45983.86768009259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45983.86768009259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45983.86768009259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45983.86768009259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45983.86768009259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45983.86768009259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45983.86768009259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45983.86768009259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45983.86768009259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45983.86768009259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45983.86768009259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45983.86768009259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45983.86768009259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45983.86768009259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45983.86768009259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45983.86768009259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45983.86768009259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45983.86768009259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45983.86768009259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45983.86768009259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45983.86768009259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45983.86768009259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45983.86768009259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45983.86768009259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45983.86768009259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45983.86768009259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45983.86768009259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45983.86768009259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45983.86768009259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45983.86768009259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45983.86768009259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45983.86768009259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45983.86768009259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45983.86768009259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45983.86768009259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45983.86768009259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45983.86768009259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45983.86768009259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45983.86768009259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45983.86768009259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45983.86768009259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45983.86768009259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45983.86768009259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45983.86768009259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45983.86768009259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45983.86768009259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45983.86768009259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45983.86768009259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45983.86768009259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45983.86768009259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45983.86768009259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45983.86768009259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45983.86768009259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45983.86768009259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45983.86768009259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45983.86768009259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45983.86768009259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45983.86768009259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45983.86768009259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45983.86768009259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45983.86768009259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45983.86768009259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45983.86768009259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45983.86768009259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45983.86768009259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45983.86768009259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45983.86768009259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45983.86768009259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45983.86768009259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45983.86768009259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45983.86768009259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45983.86768009259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45983.86768009259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45983.86768009259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45983.86768009259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45983.86768009259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45983.86768009259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45983.86768009259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45983.86768009259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45983.86768009259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45983.86768009259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45983.86768009259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45983.86768009259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45983.86768009259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45983.86768009259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45983.86768009259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45983.86768009259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45983.86768009259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45983.86768009259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45983.86768009259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45983.86768009259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45983.86768009259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45983.86768009259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45983.86768009259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45983.86768009259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45983.86768009259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45983.86768009259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45983.86768009259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45983.86768009259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45983.86768009259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45983.86768009259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45983.86768009259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45983.86768009259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45983.86768009259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45983.86768009259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45983.86768009259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45983.86768009259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45983.86768009259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45983.86768009259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45983.86768009259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45983.86768009259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45983.86768009259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45983.86768009259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45983.86768009259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45983.86768009259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45983.86768009259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45983.86768009259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45983.86768009259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45983.86768009259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45983.86768009259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45983.86768009259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45983.86768009259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45983.86768009259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45983.86768009259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45983.86768009259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45983.86768009259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45983.86768009259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45983.86768009259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45983.86768009259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45983.86768009259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45983.86768009259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45983.86768009259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45983.86768009259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45983.86768009259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45983.86768009259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45983.86768009259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45983.86768009259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45983.86768009259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45983.86768009259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45983.86768009259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45983.86768009259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45983.86768009259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45983.86768009259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45983.86768009259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45983.86768009259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45983.86768009259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45983.86768009259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45983.86768009259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45983.86768009259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45983.86768009259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45983.86768009259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45983.86768009259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45983.86768009259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45983.86768009259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45983.86768009259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45983.86768009259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45983.86768009259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45983.86768009259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45983.86768009259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45983.86768009259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45983.86768009259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45983.86768009259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45983.86768009259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45983.86768009259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45983.86768009259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45983.86768009259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45983.86768009259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45983.86768009259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45983.86768009259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45983.86768009259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45983.86768009259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45983.86768009259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45983.86768009259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45983.86768009259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45983.86768009259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45983.86768009259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45983.86768009259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45983.86768009259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45983.86768009259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45983.86768009259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45983.86768009259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45983.86768009259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45983.86768009259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45983.86768009259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45983.86768009259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45983.86768009259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45983.86768009259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45983.86768009259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45983.86768009259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45983.86768009259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45983.86768009259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45983.86768009259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45983.86768009259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45983.86768009259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45983.86768009259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45983.86768009259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45983.86768009259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45983.86768009259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45983.86768009259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45983.86768009259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45983.86768009259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45983.86768009259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45983.86768009259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45983.86768009259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45983.86768009259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45983.86768009259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45983.86768009259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45983.86768009259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45983.86768009259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45983.86768009259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45983.86768009259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45983.86768009259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45983.86768009259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45983.86768009259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45983.86768009259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45983.86768009259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45983.86768009259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45983.86768009259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45983.86768009259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45983.86768009259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45983.86768009259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45983.86768009259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45983.86768009259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45983.86768009259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45983.86768009259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45983.86768009259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45983.86768009259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45983.86768009259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45983.86768009259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45983.86768009259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45983.86768009259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45983.86768009259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45983.86768009259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45983.86768009259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45983.86768009259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45983.86768009259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45983.86768009259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45983.86768009259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45983.86768009259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45983.86768009259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45983.86768009259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45983.86768009259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45983.86768009259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45983.86768009259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45983.86768009259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45983.86768009259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45983.86768009259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45983.86768009259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45983.86768009259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45983.86768009259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45983.86768009259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45983.86768009259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45983.86768009259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45983.86768009259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45983.86768009259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45983.86768009259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45983.86768009259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45983.86768009259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45983.86768009259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45983.86768009259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45983.86768009259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45983.86768009259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45983.86768009259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45983.86768009259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45983.86768009259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45983.86768009259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45983.86768009259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45983.86768009259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45983.86768009259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45983.86768009259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45983.86768009259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45983.86768009259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45983.86768009259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45983.86768009259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45983.86768009259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45983.86768009259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45983.86768009259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45983.86768009259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45983.86768009259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45983.86768009259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45983.86768009259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45983.86768009259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45983.86768009259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45983.86768009259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45983.86768009259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45983.86768009259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45983.86768009259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45983.86768009259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45983.86768009259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45983.86768009259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45983.86768009259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45983.86768009259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45983.86768009259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45983.86768009259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45983.86768009259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45983.86768009259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45983.86768009259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45983.86768009259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45983.86768009259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45983.86768009259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45983.86768009259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45983.86768009259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45983.86768009259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45983.86768009259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45983.86768009259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45983.86768009259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45983.86768009259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45983.86768009259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45983.86768009259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45983.86768009259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45983.86768009259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45983.86768009259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45983.86768009259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45983.86768009259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45983.86768009259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45983.86768009259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45983.86768009259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45983.86768009259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45983.86768009259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45983.86768009259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45983.86768009259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45983.86768009259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45983.86768009259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45983.86768009259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45983.86768009259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45983.86768009259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45983.86768009259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45983.86768009259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45983.86768009259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45983.86768009259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45983.86768009259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45983.86768009259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45983.86768009259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45983.86768009259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45983.86768009259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45983.86768009259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45983.86768009259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45983.86768009259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45983.86768009259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45983.86768009259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45983.86768009259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45983.86768009259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45983.86768009259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45983.86768009259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45983.86768009259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45983.86768009259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45983.86768009259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45983.86768009259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45983.86768009259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45983.86768009259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45983.86768009259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45983.86768009259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45983.86768009259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45983.86768009259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45983.86768009259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45983.86768009259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45983.86768009259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45983.86768009259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45983.86768009259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45983.86768009259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45983.86768009259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45983.86768009259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45983.86768009259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45983.86768009259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45983.86768009259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45983.86768009259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45983.86768009259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45983.86768009259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45983.86768009259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45983.86768009259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45983.86768009259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45983.86768009259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45983.86768009259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45983.86768009259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45983.86768009259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45983.86768009259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45983.86768009259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45983.86768009259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45983.86768009259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45983.86768009259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45983.86768009259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45983.86768009259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45983.86768009259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45983.86768009259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45983.86768009259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45983.86768009259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45983.86768009259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45983.86768009259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45983.86768009259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45983.86768009259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45983.86768009259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45983.86768009259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45983.86768009259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45983.86768009259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45983.86768009259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45983.86768009259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45983.86768009259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45983.86768009259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45983.86768009259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45983.86768009259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45983.86768009259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45983.86768009259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45983.86768009259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45983.86768009259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45983.86768009259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45983.86768009259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45983.86768009259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45983.86768009259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45983.86768009259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45983.86768009259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45983.86768009259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45983.86768009259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45983.86768009259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45983.86768009259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45983.86768009259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45983.86768009259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45983.86768009259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45983.86768009259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45983.86768009259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45983.86768009259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45983.86768009259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45983.86768009259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45983.86768009259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45983.86768009259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45983.86768009259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45983.86768009259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45983.86768009259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45983.86768009259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45983.86768009259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45983.86768009259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45983.86768009259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45983.86768009259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45983.86768009259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45983.86768009259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45983.86768009259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45983.86768009259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45983.86768009259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45983.86768009259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45983.86768009259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45983.86768009259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45983.86768009259</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tabSelected="1" workbookViewId="0">
      <selection activeCell="E11" sqref="E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280.38696249999339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0.1281662036999478</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9.04462962935213E-2</v>
      </c>
      <c r="H4" s="95">
        <v>45983.768900462965</v>
      </c>
      <c r="I4" s="113" t="str">
        <f>IFERROR(VLOOKUP(D4,DB!A:F,6,0),"")</f>
        <v>Generator-SG</v>
      </c>
      <c r="J4" s="113" t="str">
        <f>IFERROR(VLOOKUP(D4,DB!A:G,7,0),"")</f>
        <v>In progress</v>
      </c>
      <c r="K4" s="97" t="s">
        <v>39112</v>
      </c>
      <c r="L4" s="91" t="str">
        <f>IFERROR(VLOOKUP(D4,DB!A:I,9,0),"")</f>
        <v>Latis</v>
      </c>
    </row>
    <row r="5" spans="1:16" ht="30" customHeight="1">
      <c r="A5" s="113" t="s">
        <v>39113</v>
      </c>
      <c r="B5" s="113" t="str">
        <f>IFERROR(VLOOKUP(D5,DB!A:K,11,0),"")</f>
        <v>R4</v>
      </c>
      <c r="C5" s="93">
        <v>1</v>
      </c>
      <c r="D5" s="91" t="s">
        <v>32088</v>
      </c>
      <c r="E5" s="94" t="s">
        <v>39021</v>
      </c>
      <c r="F5" s="95">
        <v>45983.859861111108</v>
      </c>
      <c r="G5" s="96">
        <f t="shared" ca="1" si="1"/>
        <v>7.8189814812503755E-3</v>
      </c>
      <c r="H5" s="95">
        <v>45983.854305555556</v>
      </c>
      <c r="I5" s="113" t="str">
        <f>IFERROR(VLOOKUP(D5,DB!A:F,6,0),"")</f>
        <v>SCECO</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1"/>
        <v>45983.86768009259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45983.86768009259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45983.86768009259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45983.86768009259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45983.86768009259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45983.86768009259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45983.86768009259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45983.86768009259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45983.86768009259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45983.86768009259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45983.86768009259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45983.86768009259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45983.86768009259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45983.86768009259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45983.86768009259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45983.86768009259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45983.86768009259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45983.86768009259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45983.86768009259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45983.86768009259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45983.86768009259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45983.86768009259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45983.86768009259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45983.86768009259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45983.86768009259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45983.86768009259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45983.86768009259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45983.86768009259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45983.86768009259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45983.86768009259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45983.86768009259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45983.86768009259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45983.86768009259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45983.86768009259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45983.86768009259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45983.86768009259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45983.86768009259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45983.86768009259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45983.86768009259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45983.86768009259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45983.86768009259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45983.86768009259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45983.86768009259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45983.86768009259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45983.86768009259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45983.86768009259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45983.86768009259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45983.86768009259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45983.86768009259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45983.86768009259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45983.86768009259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45983.86768009259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45983.86768009259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45983.86768009259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45983.86768009259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45983.86768009259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45983.86768009259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45983.86768009259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45983.86768009259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45983.86768009259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45983.86768009259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45983.86768009259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45983.86768009259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45983.86768009259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45983.86768009259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45983.86768009259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45983.86768009259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45983.86768009259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45983.86768009259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45983.86768009259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45983.86768009259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45983.86768009259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45983.86768009259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45983.86768009259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45983.86768009259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45983.86768009259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45983.86768009259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45983.86768009259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45983.86768009259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45983.86768009259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45983.86768009259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45983.86768009259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45983.86768009259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45983.86768009259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45983.86768009259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45983.86768009259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45983.86768009259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45983.86768009259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45983.86768009259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45983.86768009259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45983.86768009259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45983.86768009259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45983.86768009259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45983.86768009259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45983.86768009259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45983.86768009259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45983.86768009259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45983.86768009259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45983.86768009259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45983.86768009259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45983.86768009259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45983.86768009259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45983.86768009259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45983.86768009259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45983.86768009259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45983.86768009259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45983.86768009259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45983.86768009259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45983.86768009259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45983.86768009259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45983.86768009259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45983.86768009259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45983.86768009259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45983.86768009259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45983.86768009259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45983.86768009259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45983.86768009259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45983.86768009259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45983.86768009259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45983.86768009259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45983.86768009259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45983.86768009259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45983.86768009259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45983.86768009259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45983.86768009259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45983.86768009259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45983.86768009259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45983.86768009259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45983.86768009259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45983.86768009259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45983.86768009259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45983.86768009259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45983.86768009259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45983.86768009259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45983.86768009259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45983.86768009259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45983.86768009259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45983.86768009259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45983.86768009259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45983.86768009259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45983.86768009259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45983.86768009259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45983.86768009259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45983.86768009259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45983.86768009259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45983.86768009259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45983.86768009259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45983.86768009259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45983.86768009259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45983.86768009259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45983.86768009259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45983.86768009259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45983.86768009259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45983.86768009259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45983.86768009259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45983.86768009259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45983.86768009259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45983.86768009259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45983.86768009259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45983.86768009259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45983.86768009259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45983.86768009259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45983.86768009259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45983.86768009259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45983.86768009259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45983.86768009259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45983.86768009259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45983.86768009259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45983.86768009259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45983.86768009259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45983.86768009259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45983.86768009259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45983.86768009259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45983.86768009259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45983.86768009259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45983.86768009259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45983.86768009259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45983.86768009259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45983.86768009259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45983.86768009259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45983.86768009259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45983.86768009259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45983.86768009259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45983.86768009259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45983.86768009259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45983.86768009259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45983.86768009259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45983.86768009259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45983.86768009259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45983.86768009259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45983.86768009259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45983.86768009259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45983.86768009259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45983.86768009259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45983.86768009259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45983.86768009259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45983.86768009259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45983.86768009259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45983.86768009259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45983.86768009259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45983.86768009259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45983.86768009259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45983.86768009259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45983.86768009259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45983.86768009259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45983.86768009259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45983.86768009259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45983.86768009259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45983.86768009259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45983.86768009259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45983.86768009259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45983.86768009259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45983.86768009259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45983.86768009259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45983.86768009259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45983.86768009259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45983.86768009259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45983.86768009259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45983.86768009259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45983.86768009259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45983.86768009259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45983.86768009259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45983.86768009259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45983.86768009259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45983.86768009259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45983.86768009259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45983.86768009259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45983.86768009259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45983.86768009259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45983.86768009259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45983.86768009259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45983.86768009259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45983.86768009259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45983.86768009259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45983.86768009259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45983.86768009259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45983.86768009259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45983.86768009259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45983.86768009259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45983.86768009259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45983.86768009259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45983.86768009259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45983.86768009259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45983.86768009259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45983.86768009259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45983.86768009259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45983.86768009259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45983.86768009259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45983.86768009259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45983.86768009259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45983.86768009259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45983.86768009259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45983.86768009259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45983.86768009259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45983.86768009259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45983.86768009259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45983.86768009259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45983.86768009259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45983.86768009259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45983.86768009259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45983.86768009259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45983.86768009259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45983.86768009259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45983.86768009259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45983.86768009259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45983.86768009259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45983.86768009259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45983.86768009259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45983.86768009259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45983.86768009259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45983.86768009259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45983.86768009259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45983.86768009259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45983.86768009259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45983.86768009259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45983.86768009259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45983.86768009259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45983.86768009259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45983.86768009259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45983.86768009259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45983.86768009259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45983.86768009259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45983.86768009259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45983.86768009259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45983.86768009259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45983.86768009259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45983.86768009259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45983.86768009259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45983.86768009259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45983.86768009259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45983.86768009259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45983.86768009259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45983.86768009259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45983.86768009259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45983.86768009259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45983.86768009259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45983.86768009259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45983.86768009259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45983.86768009259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45983.86768009259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45983.86768009259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45983.86768009259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45983.86768009259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45983.86768009259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45983.86768009259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45983.86768009259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45983.86768009259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45983.86768009259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45983.86768009259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45983.86768009259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45983.86768009259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45983.86768009259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45983.86768009259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45983.86768009259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45983.86768009259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45983.86768009259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45983.86768009259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45983.86768009259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45983.86768009259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45983.86768009259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45983.86768009259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45983.86768009259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45983.86768009259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45983.86768009259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45983.86768009259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45983.86768009259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45983.86768009259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45983.86768009259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45983.86768009259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45983.86768009259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45983.86768009259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45983.86768009259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45983.86768009259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45983.86768009259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45983.86768009259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45983.86768009259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45983.86768009259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45983.86768009259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45983.86768009259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45983.86768009259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45983.86768009259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45983.86768009259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45983.86768009259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45983.86768009259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45983.86768009259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45983.86768009259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45983.86768009259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45983.86768009259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45983.86768009259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45983.86768009259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45983.86768009259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45983.86768009259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45983.86768009259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45983.86768009259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45983.86768009259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45983.86768009259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45983.86768009259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45983.86768009259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45983.86768009259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45983.86768009259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45983.86768009259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45983.86768009259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45983.86768009259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45983.86768009259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45983.86768009259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45983.86768009259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45983.86768009259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45983.86768009259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45983.86768009259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45983.86768009259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45983.86768009259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45983.86768009259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45983.86768009259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45983.86768009259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45983.86768009259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45983.86768009259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45983.86768009259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45983.86768009259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45983.86768009259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45983.86768009259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45983.86768009259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45983.86768009259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45983.86768009259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45983.86768009259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45983.86768009259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45983.86768009259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45983.86768009259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45983.86768009259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45983.86768009259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45983.86768009259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45983.86768009259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45983.86768009259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45983.86768009259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45983.86768009259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45983.86768009259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45983.86768009259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45983.86768009259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45983.86768009259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45983.86768009259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45983.86768009259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45983.86768009259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45983.86768009259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45983.86768009259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45983.86768009259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45983.86768009259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45983.86768009259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45983.86768009259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45983.86768009259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45983.86768009259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45983.86768009259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45983.86768009259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45983.86768009259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45983.86768009259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45983.86768009259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45983.86768009259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45983.86768009259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45983.86768009259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45983.86768009259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45983.86768009259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45983.86768009259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45983.86768009259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45983.86768009259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45983.86768009259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45983.86768009259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45983.86768009259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45983.86768009259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45983.86768009259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45983.86768009259</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92.035619907401269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57.678802777772944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35.206568981477176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6.3528768518517609</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2.4943814814760117</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39102</v>
      </c>
      <c r="F7" s="128">
        <v>45982.768553240741</v>
      </c>
      <c r="G7" s="111">
        <f ca="1">IFERROR(NOW()-F7,"")</f>
        <v>1.0991268518482684</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15237</v>
      </c>
      <c r="E8" s="109" t="s">
        <v>39021</v>
      </c>
      <c r="F8" s="109"/>
      <c r="G8" s="111">
        <f ca="1">IFERROR(NOW()-F8,"")</f>
        <v>45983.86768009259</v>
      </c>
      <c r="H8" s="128">
        <v>45983.834201388891</v>
      </c>
      <c r="I8" s="109" t="str">
        <f>IFERROR(VLOOKUP(D8,DB!A:F,6,0),"")</f>
        <v>SCECO</v>
      </c>
      <c r="J8" s="109" t="str">
        <f>IFERROR(VLOOKUP(D8,DB!A:G,7,0),"")</f>
        <v>Dead</v>
      </c>
      <c r="K8" s="109" t="s">
        <v>39128</v>
      </c>
      <c r="L8" s="109" t="str">
        <f>IFERROR(VLOOKUP(D8,DB!A:I,9,0),"")</f>
        <v>Latis</v>
      </c>
    </row>
    <row r="9" spans="1:13">
      <c r="A9" s="109"/>
      <c r="B9" s="109" t="str">
        <f>IFERROR(VLOOKUP(D9,DB!A:K,11,0),"")</f>
        <v/>
      </c>
      <c r="C9" s="109"/>
      <c r="D9" s="109"/>
      <c r="E9" s="109"/>
      <c r="F9" s="109"/>
      <c r="G9" s="111">
        <f ca="1">IFERROR(NOW()-F9,"")</f>
        <v>45983.86768009259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45983.86768009259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45983.86768009259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45983.86768009259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45983.86768009259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45983.86768009259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45983.86768009259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45983.86768009259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45983.86768009259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45983.86768009259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45983.86768009259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45983.86768009259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45983.86768009259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45983.86768009259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45983.86768009259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45983.86768009259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45983.86768009259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45983.86768009259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45983.86768009259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45983.86768009259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45983.86768009259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45983.86768009259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45983.86768009259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45983.86768009259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45983.86768009259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45983.86768009259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45983.86768009259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45983.86768009259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45983.86768009259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45983.86768009259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45983.86768009259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45983.86768009259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45983.86768009259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45983.86768009259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45983.86768009259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45983.86768009259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45983.86768009259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45983.86768009259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45983.86768009259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45983.86768009259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45983.86768009259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45983.86768009259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45983.86768009259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45983.86768009259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45983.86768009259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45983.86768009259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45983.86768009259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45983.86768009259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45983.86768009259</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45983.86768009259</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45983.86768009259</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45983.86768009259</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45983.86768009259</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45983.86768009259</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45983.86768009259</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45983.86768009259</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45983.86768009259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45983.86768009259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45983.86768009259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45983.86768009259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45983.86768009259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45983.86768009259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45983.86768009259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45983.86768009259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45983.86768009259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45983.86768009259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45983.86768009259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45983.86768009259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45983.86768009259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45983.86768009259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45983.86768009259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45983.86768009259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45983.86768009259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45983.86768009259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45983.86768009259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45983.86768009259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45983.86768009259</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45983.86768009259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45983.86768009259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45983.86768009259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45983.86768009259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45983.86768009259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45983.86768009259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45983.86768009259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45983.86768009259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45983.86768009259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45983.86768009259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45983.86768009259</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2025-11-22T17:49:55Z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